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entral.health\dfsuserenv\Users\User_11\ALLAPI\Desktop\"/>
    </mc:Choice>
  </mc:AlternateContent>
  <xr:revisionPtr revIDLastSave="0" documentId="13_ncr:1_{70148BD6-9A40-46A8-8FCB-E238C472F5B3}" xr6:coauthVersionLast="45" xr6:coauthVersionMax="45" xr10:uidLastSave="{00000000-0000-0000-0000-000000000000}"/>
  <workbookProtection workbookAlgorithmName="SHA-256" workbookHashValue="jpEou5PRSeOCvp4oAVEvXCw89xCfwuwbK+bE/CG29Qg=" workbookSaltValue="RR0+4itKEJyyjDJFuYmMgQ==" workbookSpinCount="100000" lockStructure="1"/>
  <bookViews>
    <workbookView xWindow="-108" yWindow="-108" windowWidth="23256" windowHeight="12576" tabRatio="553" xr2:uid="{00000000-000D-0000-FFFF-FFFF00000000}"/>
  </bookViews>
  <sheets>
    <sheet name="Overview" sheetId="6" r:id="rId1"/>
    <sheet name="PHN PPE distribution form" sheetId="1" r:id="rId2"/>
    <sheet name="NMS PPE request form" sheetId="4" r:id="rId3"/>
    <sheet name="PHN list" sheetId="3" state="hidden" r:id="rId4"/>
  </sheets>
  <definedNames>
    <definedName name="_xlnm.Print_Area" localSheetId="2">'NMS PPE request form'!$A$1:$K$33</definedName>
    <definedName name="_xlnm.Print_Area" localSheetId="1">'PHN PPE distribution form'!$A$1:$P$291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1" l="1"/>
  <c r="M18" i="1" l="1"/>
  <c r="L18" i="1"/>
  <c r="K18" i="1"/>
  <c r="L20" i="1"/>
  <c r="N20" i="1"/>
  <c r="N21" i="1" s="1"/>
  <c r="M20" i="1"/>
  <c r="M19" i="1" l="1"/>
  <c r="M21" i="1"/>
  <c r="N19" i="1"/>
  <c r="K20" i="1"/>
  <c r="K19" i="1" l="1"/>
  <c r="K21" i="1"/>
  <c r="J18" i="1"/>
  <c r="I18" i="1"/>
  <c r="I20" i="1" l="1"/>
  <c r="I21" i="1" s="1"/>
  <c r="J20" i="1"/>
  <c r="J21" i="1" s="1"/>
  <c r="J19" i="1" l="1"/>
  <c r="I19" i="1"/>
  <c r="C12" i="4"/>
  <c r="L21" i="1" l="1"/>
  <c r="H20" i="1"/>
  <c r="H21" i="1" s="1"/>
  <c r="L19" i="1" l="1"/>
  <c r="G18" i="1"/>
  <c r="G20" i="1"/>
  <c r="G21" i="1" s="1"/>
  <c r="G19" i="1" l="1"/>
  <c r="B21" i="1" l="1"/>
  <c r="B16" i="1"/>
  <c r="H18" i="1" l="1"/>
  <c r="H19" i="1" l="1"/>
</calcChain>
</file>

<file path=xl/sharedStrings.xml><?xml version="1.0" encoding="utf-8"?>
<sst xmlns="http://schemas.openxmlformats.org/spreadsheetml/2006/main" count="647" uniqueCount="625">
  <si>
    <t>Surgical masks</t>
  </si>
  <si>
    <t>Adelaide</t>
  </si>
  <si>
    <t>Australian Capital Territory</t>
  </si>
  <si>
    <t>Brisbane North</t>
  </si>
  <si>
    <t>Brisbane South</t>
  </si>
  <si>
    <t>Central and Eastern Sydney</t>
  </si>
  <si>
    <t>Central Queensland, Wide Bay, Sunshine Coast</t>
  </si>
  <si>
    <t>Country SA</t>
  </si>
  <si>
    <t>Darling Downs and West Moreton</t>
  </si>
  <si>
    <t>Eastern Melbourne</t>
  </si>
  <si>
    <t>Gippsland</t>
  </si>
  <si>
    <t>Gold Coast</t>
  </si>
  <si>
    <t>Hunter New England and Central Coast</t>
  </si>
  <si>
    <t>Murray</t>
  </si>
  <si>
    <t>Murrumbidgee</t>
  </si>
  <si>
    <t>Nepean Blue Mountains</t>
  </si>
  <si>
    <t>North Coast</t>
  </si>
  <si>
    <t>North Western Melbourne</t>
  </si>
  <si>
    <t>Northern Queensland</t>
  </si>
  <si>
    <t>Northern Sydney</t>
  </si>
  <si>
    <t>Northern Territory</t>
  </si>
  <si>
    <t>South Eastern Melbourne</t>
  </si>
  <si>
    <t>South Eastern NSW</t>
  </si>
  <si>
    <t>South Western Sydney</t>
  </si>
  <si>
    <t>Tasmania</t>
  </si>
  <si>
    <t>Western NSW</t>
  </si>
  <si>
    <t>Western Queensland</t>
  </si>
  <si>
    <t>Western Sydney</t>
  </si>
  <si>
    <t>Western Victoria</t>
  </si>
  <si>
    <t>Total masks distributed to all sites</t>
  </si>
  <si>
    <t>Total masks distributed to other sites</t>
  </si>
  <si>
    <t>Site type</t>
  </si>
  <si>
    <t>General Practice</t>
  </si>
  <si>
    <t>Community Pharmacy</t>
  </si>
  <si>
    <t>GP-led Respiratory Clinic</t>
  </si>
  <si>
    <t>Total masks distributed to GP-led respiratory clinics</t>
  </si>
  <si>
    <t xml:space="preserve">PHN comment (optional): </t>
  </si>
  <si>
    <t>ACCHS</t>
  </si>
  <si>
    <t>Gowns</t>
  </si>
  <si>
    <t>Other</t>
  </si>
  <si>
    <t>Nurse Practitioner</t>
  </si>
  <si>
    <t>Country WA</t>
  </si>
  <si>
    <t>Allied Health</t>
  </si>
  <si>
    <t>(please input Monday's date)</t>
  </si>
  <si>
    <t>MDS / After-hours GP Clinic</t>
  </si>
  <si>
    <t>Name of PHN:</t>
  </si>
  <si>
    <t>Contact name:</t>
  </si>
  <si>
    <t>Contact number:</t>
  </si>
  <si>
    <t>(please select your PHN from the drop-down list)</t>
  </si>
  <si>
    <t>This form reports the PPE distributions from the week starting:</t>
  </si>
  <si>
    <t>Stock received during this week</t>
  </si>
  <si>
    <t>Date of most recent stocktake:</t>
  </si>
  <si>
    <t>Next stocktake due:</t>
  </si>
  <si>
    <t>PPE type</t>
  </si>
  <si>
    <t>Requesting additional stock?</t>
  </si>
  <si>
    <t>Comment</t>
  </si>
  <si>
    <t>P2/N95 masks</t>
  </si>
  <si>
    <t>Urgency of Stock Request (Reason Required)</t>
  </si>
  <si>
    <t>Requesting Additional Stock (Reason Required)</t>
  </si>
  <si>
    <t xml:space="preserve">Site name </t>
  </si>
  <si>
    <t>Distributions</t>
  </si>
  <si>
    <t>Distribution date</t>
  </si>
  <si>
    <t xml:space="preserve">Surgical masks </t>
  </si>
  <si>
    <t>Form completion guidance: Please enter inputs in light green cells.</t>
  </si>
  <si>
    <t>Gloves</t>
  </si>
  <si>
    <t>WA Primary Health Alliance</t>
  </si>
  <si>
    <t>Goggles</t>
  </si>
  <si>
    <t>Face shield</t>
  </si>
  <si>
    <t>Face shields</t>
  </si>
  <si>
    <t>Face Shields</t>
  </si>
  <si>
    <t>Brand/Size?</t>
  </si>
  <si>
    <t>LGA</t>
  </si>
  <si>
    <t>Narromine (A)</t>
  </si>
  <si>
    <t>Oberon (A)</t>
  </si>
  <si>
    <t>Orange (C)</t>
  </si>
  <si>
    <t>Parkes (A)</t>
  </si>
  <si>
    <t>Penrith (C)</t>
  </si>
  <si>
    <t>Northern Beaches (A)</t>
  </si>
  <si>
    <t>Port Stephens (A)</t>
  </si>
  <si>
    <t>Shellharbour (C)</t>
  </si>
  <si>
    <t>Shoalhaven (C)</t>
  </si>
  <si>
    <t>Singleton (A)</t>
  </si>
  <si>
    <t>Sutherland Shire (A)</t>
  </si>
  <si>
    <t>Temora (A)</t>
  </si>
  <si>
    <t>Tenterfield (A)</t>
  </si>
  <si>
    <t>Snowy Valleys (A)</t>
  </si>
  <si>
    <t>Tweed (A)</t>
  </si>
  <si>
    <t>Upper Hunter Shire (A)</t>
  </si>
  <si>
    <t>Uralla (A)</t>
  </si>
  <si>
    <t>Wagga Wagga (C)</t>
  </si>
  <si>
    <t>Walcha (A)</t>
  </si>
  <si>
    <t>Weddin (A)</t>
  </si>
  <si>
    <t>Wingecarribee (A)</t>
  </si>
  <si>
    <t>Wollondilly (A)</t>
  </si>
  <si>
    <t>Wollongong (C)</t>
  </si>
  <si>
    <t>Yass Valley (A)</t>
  </si>
  <si>
    <t>Alpine (S)</t>
  </si>
  <si>
    <t>Ararat (RC)</t>
  </si>
  <si>
    <t>Moyne (S)</t>
  </si>
  <si>
    <t>Ballarat (C)</t>
  </si>
  <si>
    <t>Bass Coast (S)</t>
  </si>
  <si>
    <t>Baw Baw (S)</t>
  </si>
  <si>
    <t>Benalla (RC)</t>
  </si>
  <si>
    <t>Buloke (S)</t>
  </si>
  <si>
    <t>Campaspe (S)</t>
  </si>
  <si>
    <t>Cardinia (S)</t>
  </si>
  <si>
    <t>Casey (C)</t>
  </si>
  <si>
    <t>Central Goldfields (S)</t>
  </si>
  <si>
    <t>Hepburn (S)</t>
  </si>
  <si>
    <t>Colac-Otway (S)</t>
  </si>
  <si>
    <t>Corangamite (S)</t>
  </si>
  <si>
    <t>Glenelg (S)</t>
  </si>
  <si>
    <t>Gannawarra (S)</t>
  </si>
  <si>
    <t>Golden Plains (S)</t>
  </si>
  <si>
    <t>Greater Bendigo (C)</t>
  </si>
  <si>
    <t>Greater Geelong (C)</t>
  </si>
  <si>
    <t>Greater Shepparton (C)</t>
  </si>
  <si>
    <t>Horsham (RC)</t>
  </si>
  <si>
    <t>Hume (C)</t>
  </si>
  <si>
    <t>Indigo (S)</t>
  </si>
  <si>
    <t>Wangaratta (RC)</t>
  </si>
  <si>
    <t>Latrobe (C) (Vic.)</t>
  </si>
  <si>
    <t>Loddon (S)</t>
  </si>
  <si>
    <t>Macedon Ranges (S)</t>
  </si>
  <si>
    <t>Manningham (C)</t>
  </si>
  <si>
    <t>Mansfield (S)</t>
  </si>
  <si>
    <t>Melton (C)</t>
  </si>
  <si>
    <t>Mitchell (S)</t>
  </si>
  <si>
    <t>Moira (S)</t>
  </si>
  <si>
    <t>Moorabool (S)</t>
  </si>
  <si>
    <t>Mornington Peninsula (S)</t>
  </si>
  <si>
    <t>Mount Alexander (S)</t>
  </si>
  <si>
    <t>Murrindindi (S)</t>
  </si>
  <si>
    <t>Nillumbik (S)</t>
  </si>
  <si>
    <t>Northern Grampians (S)</t>
  </si>
  <si>
    <t>Pyrenees (S)</t>
  </si>
  <si>
    <t>Queenscliffe (B)</t>
  </si>
  <si>
    <t>South Gippsland (S)</t>
  </si>
  <si>
    <t>Southern Grampians (S)</t>
  </si>
  <si>
    <t>Strathbogie (S)</t>
  </si>
  <si>
    <t>Surf Coast (S)</t>
  </si>
  <si>
    <t>Swan Hill (RC)</t>
  </si>
  <si>
    <t>Towong (S)</t>
  </si>
  <si>
    <t>Warrnambool (C)</t>
  </si>
  <si>
    <t>Whittlesea (C)</t>
  </si>
  <si>
    <t>Wodonga (C)</t>
  </si>
  <si>
    <t>Yarra Ranges (S)</t>
  </si>
  <si>
    <t>Wyndham (C)</t>
  </si>
  <si>
    <t>Townsville (C)</t>
  </si>
  <si>
    <t>Logan (C)</t>
  </si>
  <si>
    <t>Scenic Rim (R)</t>
  </si>
  <si>
    <t>Bundaberg (R)</t>
  </si>
  <si>
    <t>Moreton Bay (R)</t>
  </si>
  <si>
    <t>Sunshine Coast (R)</t>
  </si>
  <si>
    <t>Cairns (R)</t>
  </si>
  <si>
    <t>Toowoomba (R)</t>
  </si>
  <si>
    <t>Cherbourg (S)</t>
  </si>
  <si>
    <t>Gympie (R)</t>
  </si>
  <si>
    <t>Somerset (R)</t>
  </si>
  <si>
    <t>Rockhampton (R)</t>
  </si>
  <si>
    <t>Lockyer Valley (R)</t>
  </si>
  <si>
    <t>Ipswich (C)</t>
  </si>
  <si>
    <t>South Burnett (R)</t>
  </si>
  <si>
    <t>Noosa (S)</t>
  </si>
  <si>
    <t>Southern Downs (R)</t>
  </si>
  <si>
    <t>Yarrabah (S)</t>
  </si>
  <si>
    <t>Adelaide Hills (DC)</t>
  </si>
  <si>
    <t>Alexandrina (DC)</t>
  </si>
  <si>
    <t>Barossa (DC)</t>
  </si>
  <si>
    <t>Barunga West (DC)</t>
  </si>
  <si>
    <t>Berri and Barmera (DC)</t>
  </si>
  <si>
    <t>Clare and Gilbert Valleys (DC)</t>
  </si>
  <si>
    <t>Copper Coast (DC)</t>
  </si>
  <si>
    <t>Flinders Ranges (DC)</t>
  </si>
  <si>
    <t>Goyder (DC)</t>
  </si>
  <si>
    <t>Grant (DC)</t>
  </si>
  <si>
    <t>Mount Gambier (C)</t>
  </si>
  <si>
    <t>Karoonda East Murray (DC)</t>
  </si>
  <si>
    <t>Light (RegC)</t>
  </si>
  <si>
    <t>Loxton Waikerie (DC)</t>
  </si>
  <si>
    <t>Adelaide Plains (DC)</t>
  </si>
  <si>
    <t>Mid Murray (DC)</t>
  </si>
  <si>
    <t>Mount Barker (DC)</t>
  </si>
  <si>
    <t>Mount Remarkable (DC)</t>
  </si>
  <si>
    <t>Murray Bridge (RC)</t>
  </si>
  <si>
    <t>Naracoorte and Lucindale (DC)</t>
  </si>
  <si>
    <t>Northern Areas (DC)</t>
  </si>
  <si>
    <t>Onkaparinga (C)</t>
  </si>
  <si>
    <t>Orroroo/Carrieton (DC)</t>
  </si>
  <si>
    <t>Peterborough (DC)</t>
  </si>
  <si>
    <t>Playford (C)</t>
  </si>
  <si>
    <t>Port Augusta (C)</t>
  </si>
  <si>
    <t>Port Pirie City and Dists (M)</t>
  </si>
  <si>
    <t>Renmark Paringa (DC)</t>
  </si>
  <si>
    <t>Robe (DC)</t>
  </si>
  <si>
    <t>Victor Harbor (C)</t>
  </si>
  <si>
    <t>Wakefield (DC)</t>
  </si>
  <si>
    <t>Wattle Range (DC)</t>
  </si>
  <si>
    <t>Whyalla (C)</t>
  </si>
  <si>
    <t>Yankalilla (DC)</t>
  </si>
  <si>
    <t>Armadale (C)</t>
  </si>
  <si>
    <t>Augusta-Margaret River (S)</t>
  </si>
  <si>
    <t>Beverley (S)</t>
  </si>
  <si>
    <t>Boddington (S)</t>
  </si>
  <si>
    <t>Boyup Brook (S)</t>
  </si>
  <si>
    <t>Bridgetown-Greenbushes (S)</t>
  </si>
  <si>
    <t>Brookton (S)</t>
  </si>
  <si>
    <t>Broomehill-Tambellup (S)</t>
  </si>
  <si>
    <t>Bunbury (C)</t>
  </si>
  <si>
    <t>Busselton (C)</t>
  </si>
  <si>
    <t>Capel (S)</t>
  </si>
  <si>
    <t>Chittering (S)</t>
  </si>
  <si>
    <t>Collie (S)</t>
  </si>
  <si>
    <t>Cranbrook (S)</t>
  </si>
  <si>
    <t>Cuballing (S)</t>
  </si>
  <si>
    <t>Cunderdin (S)</t>
  </si>
  <si>
    <t>Dandaragan (S)</t>
  </si>
  <si>
    <t>Dardanup (S)</t>
  </si>
  <si>
    <t>Harvey (S)</t>
  </si>
  <si>
    <t>Denmark (S)</t>
  </si>
  <si>
    <t>Donnybrook-Balingup (S)</t>
  </si>
  <si>
    <t>Dowerin (S)</t>
  </si>
  <si>
    <t>Gingin (S)</t>
  </si>
  <si>
    <t>Goomalling (S)</t>
  </si>
  <si>
    <t>Irwin (S)</t>
  </si>
  <si>
    <t>Kalamunda (C)</t>
  </si>
  <si>
    <t>Katanning (S)</t>
  </si>
  <si>
    <t>Kellerberrin (S)</t>
  </si>
  <si>
    <t>Kojonup (S)</t>
  </si>
  <si>
    <t>Mandurah (C)</t>
  </si>
  <si>
    <t>Manjimup (S)</t>
  </si>
  <si>
    <t>Mingenew (S)</t>
  </si>
  <si>
    <t>Moora (S)</t>
  </si>
  <si>
    <t>Mundaring (S)</t>
  </si>
  <si>
    <t>Murray (S)</t>
  </si>
  <si>
    <t>Nannup (S)</t>
  </si>
  <si>
    <t>Narrogin (S)</t>
  </si>
  <si>
    <t>Northam (S)</t>
  </si>
  <si>
    <t>Pingelly (S)</t>
  </si>
  <si>
    <t>Plantagenet (S)</t>
  </si>
  <si>
    <t>Quairading (S)</t>
  </si>
  <si>
    <t>Serpentine-Jarrahdale (S)</t>
  </si>
  <si>
    <t>Swan (C)</t>
  </si>
  <si>
    <t>Tammin (S)</t>
  </si>
  <si>
    <t>Toodyay (S)</t>
  </si>
  <si>
    <t>Victoria Plains (S)</t>
  </si>
  <si>
    <t>Wagin (S)</t>
  </si>
  <si>
    <t>Wandering (S)</t>
  </si>
  <si>
    <t>Wanneroo (C)</t>
  </si>
  <si>
    <t>Waroona (S)</t>
  </si>
  <si>
    <t>West Arthur (S)</t>
  </si>
  <si>
    <t>Williams (S)</t>
  </si>
  <si>
    <t>Woodanilling (S)</t>
  </si>
  <si>
    <t>Wyalkatchem (S)</t>
  </si>
  <si>
    <t>York (S)</t>
  </si>
  <si>
    <t>Brighton (M)</t>
  </si>
  <si>
    <t>Burnie (C)</t>
  </si>
  <si>
    <t>Central Coast (M) (Tas.)</t>
  </si>
  <si>
    <t>Meander Valley (M)</t>
  </si>
  <si>
    <t>Clarence (C)</t>
  </si>
  <si>
    <t>Devonport (C)</t>
  </si>
  <si>
    <t>George Town (M)</t>
  </si>
  <si>
    <t>Glenorchy (C)</t>
  </si>
  <si>
    <t>Hobart (C)</t>
  </si>
  <si>
    <t>Kentish (M)</t>
  </si>
  <si>
    <t>Latrobe (M) (Tas.)</t>
  </si>
  <si>
    <t>Launceston (C)</t>
  </si>
  <si>
    <t>Northern Midlands (M)</t>
  </si>
  <si>
    <t>Sorell (M)</t>
  </si>
  <si>
    <t>Southern Midlands (M)</t>
  </si>
  <si>
    <t>Tasman (M)</t>
  </si>
  <si>
    <t>Waratah/Wynyard (M)</t>
  </si>
  <si>
    <t>West Tamar (M)</t>
  </si>
  <si>
    <t>Darwin (C)</t>
  </si>
  <si>
    <t>Palmerston (C)</t>
  </si>
  <si>
    <t>Litchfield (M)</t>
  </si>
  <si>
    <t>Unincorporated ACT</t>
  </si>
  <si>
    <t>Inner West (A)</t>
  </si>
  <si>
    <t>Parramatta (C)</t>
  </si>
  <si>
    <t>Cumberland (A)</t>
  </si>
  <si>
    <t>Canterbury-Bankstown (A)</t>
  </si>
  <si>
    <t>Blacktown (C)</t>
  </si>
  <si>
    <t>Bayside (A)</t>
  </si>
  <si>
    <t>Burwood (A)</t>
  </si>
  <si>
    <t>Camden (A)</t>
  </si>
  <si>
    <t>Canada Bay (A)</t>
  </si>
  <si>
    <t>Georges River (A)</t>
  </si>
  <si>
    <t>Fairfield (C)</t>
  </si>
  <si>
    <t>Hunters Hill (A)</t>
  </si>
  <si>
    <t>Ku-ring-gai (A)</t>
  </si>
  <si>
    <t>Lane Cove (A)</t>
  </si>
  <si>
    <t>Mosman (A)</t>
  </si>
  <si>
    <t>North Sydney (A)</t>
  </si>
  <si>
    <t>Newcastle (C)</t>
  </si>
  <si>
    <t>Randwick (C)</t>
  </si>
  <si>
    <t>Ryde (C)</t>
  </si>
  <si>
    <t>Strathfield (A)</t>
  </si>
  <si>
    <t>Sydney (C)</t>
  </si>
  <si>
    <t>Waverley (A)</t>
  </si>
  <si>
    <t>Willoughby (C)</t>
  </si>
  <si>
    <t>Woollahra (A)</t>
  </si>
  <si>
    <t>Banyule (C)</t>
  </si>
  <si>
    <t>Bayside (C)</t>
  </si>
  <si>
    <t>Boroondara (C)</t>
  </si>
  <si>
    <t>Brimbank (C)</t>
  </si>
  <si>
    <t>Darebin (C)</t>
  </si>
  <si>
    <t>Frankston (C)</t>
  </si>
  <si>
    <t>Glen Eira (C)</t>
  </si>
  <si>
    <t>Greater Dandenong (C)</t>
  </si>
  <si>
    <t>Hobsons Bay (C)</t>
  </si>
  <si>
    <t>Kingston (C) (Vic.)</t>
  </si>
  <si>
    <t>Knox (C)</t>
  </si>
  <si>
    <t>Maribyrnong (C)</t>
  </si>
  <si>
    <t>Maroondah (C)</t>
  </si>
  <si>
    <t>Melbourne (C)</t>
  </si>
  <si>
    <t>Monash (C)</t>
  </si>
  <si>
    <t>Moonee Valley (C)</t>
  </si>
  <si>
    <t>Moreland (C)</t>
  </si>
  <si>
    <t>Port Phillip (C)</t>
  </si>
  <si>
    <t>Stonnington (C)</t>
  </si>
  <si>
    <t>Whitehorse (C)</t>
  </si>
  <si>
    <t>Yarra (C)</t>
  </si>
  <si>
    <t>Adelaide (C)</t>
  </si>
  <si>
    <t>Burnside (C)</t>
  </si>
  <si>
    <t>Campbelltown (C) (SA)</t>
  </si>
  <si>
    <t>Charles Sturt (C)</t>
  </si>
  <si>
    <t>Gawler (T)</t>
  </si>
  <si>
    <t>Holdfast Bay (C)</t>
  </si>
  <si>
    <t>Marion (C)</t>
  </si>
  <si>
    <t>Mitcham (C)</t>
  </si>
  <si>
    <t>Norwood Payneham St Peters (C)</t>
  </si>
  <si>
    <t>Port Adelaide Enfield (C)</t>
  </si>
  <si>
    <t>Prospect (C)</t>
  </si>
  <si>
    <t>Salisbury (C)</t>
  </si>
  <si>
    <t>Tea Tree Gully (C)</t>
  </si>
  <si>
    <t>Unley (C)</t>
  </si>
  <si>
    <t>Walkerville (M)</t>
  </si>
  <si>
    <t>West Torrens (C)</t>
  </si>
  <si>
    <t>Bassendean (T)</t>
  </si>
  <si>
    <t>Bayswater (C)</t>
  </si>
  <si>
    <t>Belmont (C)</t>
  </si>
  <si>
    <t>Cambridge (T)</t>
  </si>
  <si>
    <t>Subiaco (C)</t>
  </si>
  <si>
    <t>Canning (C)</t>
  </si>
  <si>
    <t>Claremont (T)</t>
  </si>
  <si>
    <t>Cottesloe (T)</t>
  </si>
  <si>
    <t>East Fremantle (T)</t>
  </si>
  <si>
    <t>Fremantle (C)</t>
  </si>
  <si>
    <t>Gosnells (C)</t>
  </si>
  <si>
    <t>Joondalup (C)</t>
  </si>
  <si>
    <t>Kwinana (C)</t>
  </si>
  <si>
    <t>Melville (C)</t>
  </si>
  <si>
    <t>Mosman Park (T)</t>
  </si>
  <si>
    <t>Nedlands (C)</t>
  </si>
  <si>
    <t>Perth (C)</t>
  </si>
  <si>
    <t>Peppermint Grove (S)</t>
  </si>
  <si>
    <t>Vincent (C)</t>
  </si>
  <si>
    <t>South Perth (C)</t>
  </si>
  <si>
    <t>Stirling (C)</t>
  </si>
  <si>
    <t>Victoria Park (T)</t>
  </si>
  <si>
    <t>Unincorporated SA</t>
  </si>
  <si>
    <t>Yorke Peninsula (DC)</t>
  </si>
  <si>
    <t>Albany (C)</t>
  </si>
  <si>
    <t>Ashburton (S)</t>
  </si>
  <si>
    <t>Broome (S)</t>
  </si>
  <si>
    <t>Derby-West Kimberley (S)</t>
  </si>
  <si>
    <t>Bruce Rock (S)</t>
  </si>
  <si>
    <t>Carnamah (S)</t>
  </si>
  <si>
    <t>Carnarvon (S)</t>
  </si>
  <si>
    <t>Chapman Valley (S)</t>
  </si>
  <si>
    <t>Cockburn (C)</t>
  </si>
  <si>
    <t>Coolgardie (S)</t>
  </si>
  <si>
    <t>Coorow (S)</t>
  </si>
  <si>
    <t>Corrigin (S)</t>
  </si>
  <si>
    <t>Cue (S)</t>
  </si>
  <si>
    <t>Dalwallinu (S)</t>
  </si>
  <si>
    <t>Dumbleyung (S)</t>
  </si>
  <si>
    <t>Dundas (S)</t>
  </si>
  <si>
    <t>Esperance (S)</t>
  </si>
  <si>
    <t>East Pilbara (S)</t>
  </si>
  <si>
    <t>Exmouth (S)</t>
  </si>
  <si>
    <t>Greater Geraldton (C)</t>
  </si>
  <si>
    <t>Gnowangerup (S)</t>
  </si>
  <si>
    <t>Halls Creek (S)</t>
  </si>
  <si>
    <t>Wyndham-East Kimberley (S)</t>
  </si>
  <si>
    <t>Jerramungup (S)</t>
  </si>
  <si>
    <t>Kalgoorlie/Boulder (C)</t>
  </si>
  <si>
    <t>Kent (S)</t>
  </si>
  <si>
    <t>Kondinin (S)</t>
  </si>
  <si>
    <t>Koorda (S)</t>
  </si>
  <si>
    <t>Kulin (S)</t>
  </si>
  <si>
    <t>Lake Grace (S)</t>
  </si>
  <si>
    <t>Laverton (S)</t>
  </si>
  <si>
    <t>Leonora (S)</t>
  </si>
  <si>
    <t>Meekatharra (S)</t>
  </si>
  <si>
    <t>Menzies (S)</t>
  </si>
  <si>
    <t>Merredin (S)</t>
  </si>
  <si>
    <t>Morawa (S)</t>
  </si>
  <si>
    <t>Mount Magnet (S)</t>
  </si>
  <si>
    <t>Mount Marshall (S)</t>
  </si>
  <si>
    <t>Mukinbudin (S)</t>
  </si>
  <si>
    <t>Murchison (S)</t>
  </si>
  <si>
    <t>Narembeen (S)</t>
  </si>
  <si>
    <t>Ngaanyatjarraku (S)</t>
  </si>
  <si>
    <t>Northampton (S)</t>
  </si>
  <si>
    <t>Nungarin (S)</t>
  </si>
  <si>
    <t>Perenjori (S)</t>
  </si>
  <si>
    <t>Port Hedland (T)</t>
  </si>
  <si>
    <t>Ravensthorpe (S)</t>
  </si>
  <si>
    <t>Rockingham (C)</t>
  </si>
  <si>
    <t>Karratha (C)</t>
  </si>
  <si>
    <t>Sandstone (S)</t>
  </si>
  <si>
    <t>Shark Bay (S)</t>
  </si>
  <si>
    <t>Three Springs (S)</t>
  </si>
  <si>
    <t>Trayning (S)</t>
  </si>
  <si>
    <t>Upper Gascoyne (S)</t>
  </si>
  <si>
    <t>Westonia (S)</t>
  </si>
  <si>
    <t>Wickepin (S)</t>
  </si>
  <si>
    <t>Wiluna (S)</t>
  </si>
  <si>
    <t>Wongan-Ballidu (S)</t>
  </si>
  <si>
    <t>Yalgoo (S)</t>
  </si>
  <si>
    <t>Yilgarn (S)</t>
  </si>
  <si>
    <t>Break O'Day (M)</t>
  </si>
  <si>
    <t>Central Highlands (M) (Tas.)</t>
  </si>
  <si>
    <t>Circular Head (M)</t>
  </si>
  <si>
    <t>Derwent Valley (M)</t>
  </si>
  <si>
    <t>Dorset (M)</t>
  </si>
  <si>
    <t>Flinders (M) (Tas.)</t>
  </si>
  <si>
    <t>Glamorgan/Spring Bay (M)</t>
  </si>
  <si>
    <t>Huon Valley (M)</t>
  </si>
  <si>
    <t>King Island (M)</t>
  </si>
  <si>
    <t>Kingborough (M)</t>
  </si>
  <si>
    <t>West Coast (M)</t>
  </si>
  <si>
    <t>Alice Springs (T)</t>
  </si>
  <si>
    <t>Barkly (R)</t>
  </si>
  <si>
    <t>East Arnhem (R)</t>
  </si>
  <si>
    <t>Central Desert (R)</t>
  </si>
  <si>
    <t>Belyuen (S)</t>
  </si>
  <si>
    <t>Katherine (T)</t>
  </si>
  <si>
    <t>Roper Gulf (R)</t>
  </si>
  <si>
    <t>Coomalie (S)</t>
  </si>
  <si>
    <t>Unincorporated NT</t>
  </si>
  <si>
    <t>Wagait (S)</t>
  </si>
  <si>
    <t>Victoria Daly (R)</t>
  </si>
  <si>
    <t>West Daly (R)</t>
  </si>
  <si>
    <t>West Arnhem (R)</t>
  </si>
  <si>
    <t>MacDonnell (R)</t>
  </si>
  <si>
    <t>Tiwi Islands (R)</t>
  </si>
  <si>
    <t>Unincorp. Other Territories</t>
  </si>
  <si>
    <t>Albury (C)</t>
  </si>
  <si>
    <t>Greater Hume Shire (A)</t>
  </si>
  <si>
    <t>Armidale Regional (A)</t>
  </si>
  <si>
    <t>Cabonne (A)</t>
  </si>
  <si>
    <t>Ballina (A)</t>
  </si>
  <si>
    <t>Port Macquarie-Hastings (A)</t>
  </si>
  <si>
    <t>Bathurst Regional (A)</t>
  </si>
  <si>
    <t>The Hills Shire (A)</t>
  </si>
  <si>
    <t>Bega Valley (A)</t>
  </si>
  <si>
    <t>Bellingen (A)</t>
  </si>
  <si>
    <t>Nambucca Valley (A)</t>
  </si>
  <si>
    <t>Berrigan (A)</t>
  </si>
  <si>
    <t>Blayney (A)</t>
  </si>
  <si>
    <t>Blue Mountains (C)</t>
  </si>
  <si>
    <t>Snowy Monaro Regional (A)</t>
  </si>
  <si>
    <t>Hilltops (A)</t>
  </si>
  <si>
    <t>Broken Hill (C)</t>
  </si>
  <si>
    <t>Byron (A)</t>
  </si>
  <si>
    <t>Campbelltown (C) (NSW)</t>
  </si>
  <si>
    <t>Richmond Valley (A)</t>
  </si>
  <si>
    <t>Cessnock (C)</t>
  </si>
  <si>
    <t>Edward River (A)</t>
  </si>
  <si>
    <t>Coolamon (A)</t>
  </si>
  <si>
    <t>Queanbeyan-Palerang Regional (A)</t>
  </si>
  <si>
    <t>Cootamundra-Gundagai Regional (A)</t>
  </si>
  <si>
    <t>Federation (A)</t>
  </si>
  <si>
    <t>Cowra (A)</t>
  </si>
  <si>
    <t>Dubbo Regional (A)</t>
  </si>
  <si>
    <t>Dungog (A)</t>
  </si>
  <si>
    <t>Forbes (A)</t>
  </si>
  <si>
    <t>Gilgandra (A)</t>
  </si>
  <si>
    <t>Glen Innes Severn (A)</t>
  </si>
  <si>
    <t>Central Coast (C) (NSW)</t>
  </si>
  <si>
    <t>Goulburn Mulwaree (A)</t>
  </si>
  <si>
    <t>Upper Lachlan Shire (A)</t>
  </si>
  <si>
    <t>Griffith (C)</t>
  </si>
  <si>
    <t>Gunnedah (A)</t>
  </si>
  <si>
    <t>Inverell (A)</t>
  </si>
  <si>
    <t>Gwydir (A)</t>
  </si>
  <si>
    <t>Tamworth Regional (A)</t>
  </si>
  <si>
    <t>Hawkesbury (C)</t>
  </si>
  <si>
    <t>Murrumbidgee (A)</t>
  </si>
  <si>
    <t>Junee (A)</t>
  </si>
  <si>
    <t>Kempsey (A)</t>
  </si>
  <si>
    <t>Kiama (A)</t>
  </si>
  <si>
    <t>Kyogle (A)</t>
  </si>
  <si>
    <t>Lake Macquarie (C)</t>
  </si>
  <si>
    <t>Leeton (A)</t>
  </si>
  <si>
    <t>Lismore (C)</t>
  </si>
  <si>
    <t>Lithgow (C)</t>
  </si>
  <si>
    <t>Mid-Western Regional (A)</t>
  </si>
  <si>
    <t>Liverpool (C)</t>
  </si>
  <si>
    <t>Liverpool Plains (A)</t>
  </si>
  <si>
    <t>Lockhart (A)</t>
  </si>
  <si>
    <t>Maitland (C)</t>
  </si>
  <si>
    <t>Muswellbrook (A)</t>
  </si>
  <si>
    <t>Narrandera (A)</t>
  </si>
  <si>
    <t>Eurobodalla (A)</t>
  </si>
  <si>
    <t>Mid-Coast (A)</t>
  </si>
  <si>
    <t>Hay (A)</t>
  </si>
  <si>
    <t>Hornsby (A)</t>
  </si>
  <si>
    <t>Lachlan (A)</t>
  </si>
  <si>
    <t>Moree Plains (A)</t>
  </si>
  <si>
    <t>Narrabri (A)</t>
  </si>
  <si>
    <t>Murray River (A)</t>
  </si>
  <si>
    <t>Walgett (A)</t>
  </si>
  <si>
    <t>Warren (A)</t>
  </si>
  <si>
    <t>Warrumbungle Shire (A)</t>
  </si>
  <si>
    <t>Wentworth (A)</t>
  </si>
  <si>
    <t>Unincorporated NSW</t>
  </si>
  <si>
    <t>Coffs Harbour (C)</t>
  </si>
  <si>
    <t>East Gippsland (S)</t>
  </si>
  <si>
    <t>Unincorporated Vic</t>
  </si>
  <si>
    <t>Hindmarsh (S)</t>
  </si>
  <si>
    <t>Mildura (RC)</t>
  </si>
  <si>
    <t>Wellington (S)</t>
  </si>
  <si>
    <t>West Wimmera (S)</t>
  </si>
  <si>
    <t>Yarriambiack (S)</t>
  </si>
  <si>
    <t>Barcaldine (R)</t>
  </si>
  <si>
    <t>Aurukun (S)</t>
  </si>
  <si>
    <t>Torres Strait Island (R)</t>
  </si>
  <si>
    <t>Torres (S)</t>
  </si>
  <si>
    <t>Balonne (S)</t>
  </si>
  <si>
    <t>Northern Peninsula Area (R)</t>
  </si>
  <si>
    <t>Banana (S)</t>
  </si>
  <si>
    <t>Barcoo (S)</t>
  </si>
  <si>
    <t>Central Highlands (R) (Qld)</t>
  </si>
  <si>
    <t>Isaac (R)</t>
  </si>
  <si>
    <t>Maranoa (R)</t>
  </si>
  <si>
    <t>Blackall-Tambo (R)</t>
  </si>
  <si>
    <t>Boulia (S)</t>
  </si>
  <si>
    <t>Whitsunday (R)</t>
  </si>
  <si>
    <t>Brisbane (C)</t>
  </si>
  <si>
    <t>Bulloo (S)</t>
  </si>
  <si>
    <t>Burdekin (S)</t>
  </si>
  <si>
    <t>Burke (S)</t>
  </si>
  <si>
    <t>Gladstone (R)</t>
  </si>
  <si>
    <t>Cassowary Coast (R)</t>
  </si>
  <si>
    <t>Carpentaria (S)</t>
  </si>
  <si>
    <t>Cloncurry (S)</t>
  </si>
  <si>
    <t>Cook (S)</t>
  </si>
  <si>
    <t>Lockhart River (S)</t>
  </si>
  <si>
    <t>Napranum (S)</t>
  </si>
  <si>
    <t>Croydon (S)</t>
  </si>
  <si>
    <t>Charters Towers (R)</t>
  </si>
  <si>
    <t>Diamantina (S)</t>
  </si>
  <si>
    <t>Doomadgee (S)</t>
  </si>
  <si>
    <t>Douglas (S)</t>
  </si>
  <si>
    <t>North Burnett (R)</t>
  </si>
  <si>
    <t>Etheridge (S)</t>
  </si>
  <si>
    <t>Flinders (S) (Qld)</t>
  </si>
  <si>
    <t>Gold Coast (C)</t>
  </si>
  <si>
    <t>Tablelands (R)</t>
  </si>
  <si>
    <t>Fraser Coast (R)</t>
  </si>
  <si>
    <t>Hinchinbrook (S)</t>
  </si>
  <si>
    <t>Hope Vale (S)</t>
  </si>
  <si>
    <t>Longreach (R)</t>
  </si>
  <si>
    <t>Kowanyama (S)</t>
  </si>
  <si>
    <t>Livingstone (S)</t>
  </si>
  <si>
    <t>Mackay (R)</t>
  </si>
  <si>
    <t>McKinlay (S)</t>
  </si>
  <si>
    <t>Mapoon (S)</t>
  </si>
  <si>
    <t>Mareeba (S)</t>
  </si>
  <si>
    <t>Mornington (S)</t>
  </si>
  <si>
    <t>Mount Isa (C)</t>
  </si>
  <si>
    <t>Western Downs (R)</t>
  </si>
  <si>
    <t>Murweh (S)</t>
  </si>
  <si>
    <t>Palm Island (S)</t>
  </si>
  <si>
    <t>Paroo (S)</t>
  </si>
  <si>
    <t>Pormpuraaw (S)</t>
  </si>
  <si>
    <t>Quilpie (S)</t>
  </si>
  <si>
    <t>Redland (C)</t>
  </si>
  <si>
    <t>Richmond (S)</t>
  </si>
  <si>
    <t>Goondiwindi (R)</t>
  </si>
  <si>
    <t>Weipa (T)</t>
  </si>
  <si>
    <t>Winton (S)</t>
  </si>
  <si>
    <t>Wujal Wujal (S)</t>
  </si>
  <si>
    <t>Woorabinda (S)</t>
  </si>
  <si>
    <t>Anangu Pitjantjatjara (AC)</t>
  </si>
  <si>
    <t>Ceduna (DC)</t>
  </si>
  <si>
    <t>Cleve (DC)</t>
  </si>
  <si>
    <t>Coober Pedy (DC)</t>
  </si>
  <si>
    <t>Elliston (DC)</t>
  </si>
  <si>
    <t>Franklin Harbour (DC)</t>
  </si>
  <si>
    <t>Kangaroo Island (DC)</t>
  </si>
  <si>
    <t>Kimba (DC)</t>
  </si>
  <si>
    <t>Kingston (DC) (SA)</t>
  </si>
  <si>
    <t>Wudinna (DC)</t>
  </si>
  <si>
    <t>Lower Eyre Peninsula (DC)</t>
  </si>
  <si>
    <t>Maralinga Tjarutja (AC)</t>
  </si>
  <si>
    <t>Port Lincoln (C)</t>
  </si>
  <si>
    <t>Roxby Downs (M)</t>
  </si>
  <si>
    <t>Southern Mallee (DC)</t>
  </si>
  <si>
    <t>Streaky Bay (DC)</t>
  </si>
  <si>
    <t>Tatiara (DC)</t>
  </si>
  <si>
    <t>The Coorong (DC)</t>
  </si>
  <si>
    <t>Tumby Bay (DC)</t>
  </si>
  <si>
    <t>Balranald (A)</t>
  </si>
  <si>
    <t>Bland (A)</t>
  </si>
  <si>
    <t>Bogan (A)</t>
  </si>
  <si>
    <t>Bourke (A)</t>
  </si>
  <si>
    <t>Brewarrina (A)</t>
  </si>
  <si>
    <t>Carrathool (A)</t>
  </si>
  <si>
    <t>Central Darling (A)</t>
  </si>
  <si>
    <t>Clarence Valley (A)</t>
  </si>
  <si>
    <t>Cobar (A)</t>
  </si>
  <si>
    <t>Coonamble (A)</t>
  </si>
  <si>
    <t>Please Enter Yes/No</t>
  </si>
  <si>
    <t>Oximeters</t>
  </si>
  <si>
    <t>Distribution purpose</t>
  </si>
  <si>
    <t>Hand Sanitisers</t>
  </si>
  <si>
    <t>COVID-19 Consultation Bundles</t>
  </si>
  <si>
    <t>Item</t>
  </si>
  <si>
    <t>Quantity</t>
  </si>
  <si>
    <t>Pulse Oximeters</t>
  </si>
  <si>
    <t>Note: Pulse oximeters are restricted to 5 units per clinic for clinicians willing to see COVID positive patients face to face and/or respiratory patients in a community setting that are in an outbreak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</si>
</sst>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Arial"/>
      <family val="2"/>
    </font>
    <font>
      <b/>
      <sz val="11"/>
      <name val="Arial"/>
      <family val="2"/>
    </font>
    <font>
      <sz val="11"/>
      <name val="Arial"/>
      <family val="2"/>
    </font>
    <font>
      <b/>
      <sz val="11"/>
      <color rgb="FFC00000"/>
      <name val="Arial"/>
      <family val="2"/>
    </font>
    <font>
      <b/>
      <sz val="12"/>
      <name val="Arial"/>
      <family val="2"/>
    </font>
    <font>
      <i/>
      <sz val="11"/>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9" tint="0.39997558519241921"/>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right/>
      <top/>
      <bottom style="thin">
        <color theme="9" tint="-0.249977111117893"/>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s>
  <cellStyleXfs count="2">
    <xf numFmtId="0" fontId="0" fillId="0" borderId="0"/>
    <xf numFmtId="43" fontId="1" fillId="0" borderId="0" applyFont="0" applyFill="0" applyBorder="0" applyAlignment="0" applyProtection="0"/>
  </cellStyleXfs>
  <cellXfs count="113">
    <xf numFmtId="0" fontId="0" fillId="0" borderId="0" xfId="0"/>
    <xf numFmtId="0" fontId="0" fillId="0" borderId="1" xfId="0" applyBorder="1"/>
    <xf numFmtId="0" fontId="0" fillId="0" borderId="0" xfId="0" applyBorder="1"/>
    <xf numFmtId="0" fontId="0" fillId="0" borderId="0" xfId="0" applyFill="1" applyBorder="1"/>
    <xf numFmtId="0" fontId="0" fillId="0" borderId="2" xfId="0" applyBorder="1"/>
    <xf numFmtId="0" fontId="2" fillId="0" borderId="0" xfId="0" applyFont="1" applyAlignment="1">
      <alignment horizontal="left" indent="3"/>
    </xf>
    <xf numFmtId="0" fontId="2" fillId="0" borderId="0" xfId="0" applyFont="1"/>
    <xf numFmtId="0" fontId="2" fillId="0" borderId="0" xfId="0" applyFont="1" applyBorder="1"/>
    <xf numFmtId="0" fontId="2" fillId="0" borderId="2" xfId="0" applyFont="1" applyBorder="1"/>
    <xf numFmtId="0" fontId="3" fillId="0" borderId="2" xfId="0" applyFont="1" applyBorder="1"/>
    <xf numFmtId="0" fontId="3" fillId="0" borderId="3" xfId="0" applyFont="1" applyBorder="1"/>
    <xf numFmtId="0" fontId="2" fillId="0" borderId="4" xfId="0" applyFont="1" applyBorder="1"/>
    <xf numFmtId="0" fontId="2" fillId="0" borderId="0" xfId="0" applyFont="1" applyFill="1"/>
    <xf numFmtId="0" fontId="2" fillId="0" borderId="0" xfId="0" applyFont="1" applyFill="1" applyAlignment="1">
      <alignment horizontal="left"/>
    </xf>
    <xf numFmtId="0" fontId="2" fillId="0" borderId="0" xfId="0" applyFont="1" applyBorder="1" applyAlignment="1">
      <alignment horizontal="right" indent="7"/>
    </xf>
    <xf numFmtId="0" fontId="2" fillId="0" borderId="0" xfId="0" applyFont="1" applyBorder="1" applyAlignment="1">
      <alignment horizontal="right" indent="1"/>
    </xf>
    <xf numFmtId="0" fontId="7" fillId="0" borderId="0" xfId="0" applyFont="1" applyBorder="1"/>
    <xf numFmtId="0" fontId="2" fillId="0" borderId="0" xfId="0" applyFont="1" applyAlignment="1">
      <alignment horizontal="right" indent="1"/>
    </xf>
    <xf numFmtId="0" fontId="2" fillId="0" borderId="0" xfId="0" applyFont="1" applyAlignment="1">
      <alignment horizontal="center" vertical="center"/>
    </xf>
    <xf numFmtId="0" fontId="6" fillId="0" borderId="0" xfId="0" applyFont="1" applyAlignment="1">
      <alignment horizontal="center" vertical="center"/>
    </xf>
    <xf numFmtId="0" fontId="8" fillId="4" borderId="8" xfId="0" applyFont="1" applyFill="1" applyBorder="1" applyAlignment="1">
      <alignment horizontal="center" vertical="center" wrapText="1"/>
    </xf>
    <xf numFmtId="14" fontId="2" fillId="0" borderId="0" xfId="0" quotePrefix="1" applyNumberFormat="1" applyFont="1" applyFill="1" applyBorder="1" applyAlignment="1" applyProtection="1">
      <alignment horizontal="right" indent="1"/>
      <protection hidden="1"/>
    </xf>
    <xf numFmtId="164" fontId="2" fillId="0" borderId="0" xfId="1" applyNumberFormat="1" applyFont="1" applyBorder="1" applyProtection="1">
      <protection hidden="1"/>
    </xf>
    <xf numFmtId="164" fontId="6" fillId="0" borderId="0" xfId="1" applyNumberFormat="1" applyFont="1" applyBorder="1" applyProtection="1">
      <protection hidden="1"/>
    </xf>
    <xf numFmtId="164" fontId="2" fillId="0" borderId="2" xfId="1" applyNumberFormat="1" applyFont="1" applyBorder="1" applyProtection="1">
      <protection hidden="1"/>
    </xf>
    <xf numFmtId="164" fontId="6" fillId="0" borderId="2" xfId="1" applyNumberFormat="1" applyFont="1" applyBorder="1" applyProtection="1">
      <protection hidden="1"/>
    </xf>
    <xf numFmtId="164" fontId="2" fillId="0" borderId="4" xfId="1" applyNumberFormat="1" applyFont="1" applyBorder="1" applyProtection="1">
      <protection hidden="1"/>
    </xf>
    <xf numFmtId="164" fontId="6" fillId="0" borderId="4" xfId="1" applyNumberFormat="1" applyFont="1" applyBorder="1" applyProtection="1">
      <protection hidden="1"/>
    </xf>
    <xf numFmtId="164" fontId="3" fillId="0" borderId="2" xfId="1" applyNumberFormat="1" applyFont="1" applyBorder="1" applyProtection="1">
      <protection hidden="1"/>
    </xf>
    <xf numFmtId="164" fontId="5" fillId="0" borderId="2" xfId="1" applyNumberFormat="1" applyFont="1" applyBorder="1" applyProtection="1">
      <protection hidden="1"/>
    </xf>
    <xf numFmtId="0" fontId="0" fillId="0" borderId="0" xfId="0" applyProtection="1">
      <protection locked="0"/>
    </xf>
    <xf numFmtId="0" fontId="2" fillId="0" borderId="0" xfId="0" applyFont="1" applyProtection="1">
      <protection locked="0"/>
    </xf>
    <xf numFmtId="0" fontId="7" fillId="0" borderId="0" xfId="0" applyFont="1" applyFill="1" applyBorder="1" applyProtection="1">
      <protection locked="0"/>
    </xf>
    <xf numFmtId="0" fontId="2" fillId="0" borderId="0" xfId="0" applyFont="1" applyFill="1" applyBorder="1" applyProtection="1">
      <protection locked="0"/>
    </xf>
    <xf numFmtId="14" fontId="2" fillId="2" borderId="5" xfId="0" applyNumberFormat="1" applyFont="1" applyFill="1" applyBorder="1" applyAlignment="1" applyProtection="1">
      <alignment horizontal="right" indent="1"/>
      <protection locked="0"/>
    </xf>
    <xf numFmtId="14" fontId="7" fillId="0" borderId="0" xfId="0" applyNumberFormat="1" applyFont="1" applyFill="1" applyBorder="1" applyAlignment="1" applyProtection="1">
      <protection locked="0"/>
    </xf>
    <xf numFmtId="14" fontId="3" fillId="0" borderId="0" xfId="0" applyNumberFormat="1" applyFont="1" applyFill="1" applyBorder="1" applyAlignment="1" applyProtection="1">
      <protection locked="0"/>
    </xf>
    <xf numFmtId="0" fontId="2" fillId="0" borderId="0" xfId="0" applyFont="1" applyFill="1" applyBorder="1" applyAlignment="1" applyProtection="1">
      <alignment horizontal="left"/>
      <protection locked="0"/>
    </xf>
    <xf numFmtId="0" fontId="2" fillId="0" borderId="0" xfId="0" applyFont="1" applyFill="1" applyProtection="1">
      <protection locked="0"/>
    </xf>
    <xf numFmtId="0" fontId="2" fillId="0" borderId="0" xfId="0" applyFont="1" applyFill="1" applyBorder="1" applyAlignment="1" applyProtection="1">
      <protection locked="0"/>
    </xf>
    <xf numFmtId="0" fontId="2" fillId="0" borderId="0" xfId="0" applyFont="1" applyBorder="1" applyProtection="1">
      <protection locked="0"/>
    </xf>
    <xf numFmtId="0" fontId="2" fillId="0" borderId="0" xfId="0" applyFont="1" applyFill="1" applyAlignment="1" applyProtection="1">
      <alignment horizontal="right"/>
      <protection locked="0"/>
    </xf>
    <xf numFmtId="0" fontId="6" fillId="0" borderId="0" xfId="0" applyFont="1" applyFill="1" applyBorder="1" applyProtection="1">
      <protection locked="0"/>
    </xf>
    <xf numFmtId="0" fontId="6" fillId="2" borderId="3" xfId="0" applyNumberFormat="1" applyFont="1" applyFill="1" applyBorder="1" applyAlignment="1" applyProtection="1">
      <protection locked="0"/>
    </xf>
    <xf numFmtId="0" fontId="2" fillId="2" borderId="6" xfId="0" applyFont="1" applyFill="1" applyBorder="1" applyProtection="1">
      <protection locked="0"/>
    </xf>
    <xf numFmtId="14" fontId="2" fillId="2" borderId="6" xfId="0" applyNumberFormat="1" applyFont="1" applyFill="1" applyBorder="1" applyProtection="1">
      <protection locked="0"/>
    </xf>
    <xf numFmtId="164" fontId="3" fillId="2" borderId="3" xfId="1" applyNumberFormat="1" applyFont="1" applyFill="1" applyBorder="1" applyProtection="1">
      <protection locked="0"/>
    </xf>
    <xf numFmtId="164" fontId="5" fillId="2" borderId="3" xfId="1" applyNumberFormat="1" applyFont="1" applyFill="1" applyBorder="1" applyProtection="1">
      <protection locked="0"/>
    </xf>
    <xf numFmtId="0" fontId="8" fillId="5" borderId="0" xfId="0" applyFont="1" applyFill="1" applyBorder="1" applyAlignment="1">
      <alignment horizontal="center" vertical="center"/>
    </xf>
    <xf numFmtId="0" fontId="6" fillId="2" borderId="2" xfId="0" applyNumberFormat="1" applyFont="1" applyFill="1" applyBorder="1" applyAlignment="1" applyProtection="1">
      <protection locked="0"/>
    </xf>
    <xf numFmtId="0" fontId="3" fillId="5" borderId="3" xfId="0" applyFont="1" applyFill="1" applyBorder="1" applyAlignment="1" applyProtection="1"/>
    <xf numFmtId="0" fontId="2" fillId="0" borderId="3" xfId="0" applyFont="1" applyBorder="1" applyAlignment="1" applyProtection="1"/>
    <xf numFmtId="0" fontId="6" fillId="0" borderId="3" xfId="0" applyFont="1" applyBorder="1" applyAlignment="1" applyProtection="1"/>
    <xf numFmtId="0" fontId="3" fillId="0" borderId="0" xfId="0" applyFont="1" applyFill="1" applyBorder="1" applyAlignment="1" applyProtection="1">
      <alignment horizontal="right"/>
    </xf>
    <xf numFmtId="0" fontId="0" fillId="0" borderId="0" xfId="0" applyProtection="1"/>
    <xf numFmtId="0" fontId="2" fillId="0" borderId="0" xfId="0" applyFont="1" applyBorder="1" applyAlignment="1" applyProtection="1">
      <alignment horizontal="right" indent="1"/>
    </xf>
    <xf numFmtId="0" fontId="3" fillId="0" borderId="3" xfId="0" applyFont="1" applyBorder="1" applyAlignment="1" applyProtection="1">
      <alignment horizontal="left" indent="1"/>
    </xf>
    <xf numFmtId="0" fontId="5" fillId="0" borderId="3" xfId="0" applyFont="1" applyBorder="1" applyAlignment="1" applyProtection="1">
      <alignment horizontal="left" indent="1"/>
    </xf>
    <xf numFmtId="0" fontId="2" fillId="0" borderId="0" xfId="0" applyFont="1" applyBorder="1" applyAlignment="1" applyProtection="1">
      <alignment horizontal="left" indent="3"/>
    </xf>
    <xf numFmtId="0" fontId="2" fillId="0" borderId="2" xfId="0" applyFont="1" applyBorder="1" applyAlignment="1" applyProtection="1">
      <alignment horizontal="left" indent="3"/>
    </xf>
    <xf numFmtId="0" fontId="2" fillId="0" borderId="4" xfId="0" applyFont="1" applyBorder="1" applyAlignment="1" applyProtection="1">
      <alignment horizontal="left" indent="3"/>
    </xf>
    <xf numFmtId="0" fontId="3" fillId="0" borderId="2" xfId="0" applyFont="1" applyBorder="1" applyAlignment="1" applyProtection="1">
      <alignment horizontal="left" indent="1"/>
    </xf>
    <xf numFmtId="0" fontId="2" fillId="0" borderId="0" xfId="0" applyFont="1" applyProtection="1"/>
    <xf numFmtId="0" fontId="0" fillId="0" borderId="0" xfId="0" applyProtection="1">
      <protection hidden="1"/>
    </xf>
    <xf numFmtId="0" fontId="0" fillId="0" borderId="0" xfId="0" quotePrefix="1" applyProtection="1">
      <protection hidden="1"/>
    </xf>
    <xf numFmtId="0" fontId="3" fillId="0" borderId="0" xfId="0" applyFont="1" applyFill="1" applyBorder="1" applyAlignment="1" applyProtection="1">
      <alignment vertical="top"/>
      <protection hidden="1"/>
    </xf>
    <xf numFmtId="0" fontId="2" fillId="0" borderId="0" xfId="0" applyFont="1" applyProtection="1">
      <protection hidden="1"/>
    </xf>
    <xf numFmtId="0" fontId="2" fillId="0" borderId="0" xfId="0" applyFont="1" applyFill="1" applyBorder="1" applyProtection="1">
      <protection hidden="1"/>
    </xf>
    <xf numFmtId="0" fontId="2" fillId="0" borderId="0" xfId="0" applyFont="1" applyFill="1" applyBorder="1" applyAlignment="1" applyProtection="1">
      <alignment horizontal="right" indent="1"/>
      <protection hidden="1"/>
    </xf>
    <xf numFmtId="0" fontId="2" fillId="0" borderId="0" xfId="0" applyFont="1" applyBorder="1" applyProtection="1">
      <protection hidden="1"/>
    </xf>
    <xf numFmtId="0" fontId="2" fillId="0" borderId="0" xfId="0" applyFont="1" applyFill="1" applyAlignment="1" applyProtection="1">
      <alignment horizontal="right"/>
      <protection hidden="1"/>
    </xf>
    <xf numFmtId="0" fontId="4" fillId="0" borderId="0" xfId="0" applyFont="1" applyFill="1" applyProtection="1">
      <protection hidden="1"/>
    </xf>
    <xf numFmtId="0" fontId="4" fillId="0" borderId="0" xfId="0" applyFont="1" applyFill="1" applyBorder="1" applyProtection="1">
      <protection hidden="1"/>
    </xf>
    <xf numFmtId="0" fontId="2" fillId="0" borderId="0" xfId="0" applyFont="1" applyFill="1" applyBorder="1" applyAlignment="1" applyProtection="1">
      <alignment vertical="top"/>
      <protection hidden="1"/>
    </xf>
    <xf numFmtId="0" fontId="3" fillId="0" borderId="0" xfId="0" applyFont="1" applyFill="1" applyBorder="1" applyAlignment="1" applyProtection="1">
      <alignment horizontal="right"/>
      <protection hidden="1"/>
    </xf>
    <xf numFmtId="0" fontId="2" fillId="0" borderId="0" xfId="0" applyFont="1" applyFill="1" applyBorder="1" applyAlignment="1" applyProtection="1">
      <alignment horizontal="right" indent="7"/>
      <protection hidden="1"/>
    </xf>
    <xf numFmtId="0" fontId="7" fillId="0" borderId="0" xfId="0" applyFont="1" applyFill="1" applyBorder="1" applyProtection="1">
      <protection hidden="1"/>
    </xf>
    <xf numFmtId="0" fontId="8" fillId="4" borderId="10" xfId="0" applyFont="1" applyFill="1" applyBorder="1" applyAlignment="1">
      <alignment horizontal="center" vertical="center"/>
    </xf>
    <xf numFmtId="0" fontId="8" fillId="4" borderId="0" xfId="0" applyFont="1" applyFill="1" applyBorder="1" applyAlignment="1">
      <alignment horizontal="center" vertical="center" wrapText="1"/>
    </xf>
    <xf numFmtId="0" fontId="2" fillId="2" borderId="2" xfId="1" applyNumberFormat="1" applyFont="1" applyFill="1" applyBorder="1" applyAlignment="1" applyProtection="1">
      <alignment horizontal="center"/>
      <protection locked="0"/>
    </xf>
    <xf numFmtId="0" fontId="5" fillId="0" borderId="3" xfId="0" applyFont="1" applyBorder="1" applyAlignment="1" applyProtection="1"/>
    <xf numFmtId="0" fontId="0" fillId="0" borderId="0" xfId="0" quotePrefix="1" applyFill="1" applyProtection="1">
      <protection hidden="1"/>
    </xf>
    <xf numFmtId="0" fontId="6" fillId="0" borderId="3" xfId="0" applyFont="1" applyFill="1" applyBorder="1" applyAlignment="1" applyProtection="1"/>
    <xf numFmtId="0" fontId="6" fillId="0" borderId="3" xfId="0" applyNumberFormat="1" applyFont="1" applyFill="1" applyBorder="1" applyAlignment="1" applyProtection="1">
      <protection locked="0"/>
    </xf>
    <xf numFmtId="0" fontId="2" fillId="0" borderId="2" xfId="1" applyNumberFormat="1" applyFont="1" applyFill="1" applyBorder="1" applyAlignment="1" applyProtection="1">
      <alignment horizontal="center"/>
      <protection locked="0"/>
    </xf>
    <xf numFmtId="0" fontId="9" fillId="2" borderId="2" xfId="1" applyNumberFormat="1" applyFont="1" applyFill="1" applyBorder="1" applyAlignment="1" applyProtection="1">
      <alignment horizontal="left"/>
      <protection locked="0"/>
    </xf>
    <xf numFmtId="0" fontId="9" fillId="0" borderId="0" xfId="0" applyFont="1" applyFill="1" applyBorder="1" applyAlignment="1" applyProtection="1">
      <alignment vertical="top"/>
      <protection hidden="1"/>
    </xf>
    <xf numFmtId="14" fontId="3" fillId="2" borderId="13" xfId="0" applyNumberFormat="1" applyFont="1" applyFill="1" applyBorder="1" applyAlignment="1" applyProtection="1">
      <alignment horizontal="center"/>
    </xf>
    <xf numFmtId="14" fontId="3" fillId="2" borderId="14" xfId="0" applyNumberFormat="1" applyFont="1" applyFill="1" applyBorder="1" applyAlignment="1" applyProtection="1">
      <alignment horizontal="center"/>
    </xf>
    <xf numFmtId="0" fontId="2" fillId="3" borderId="13" xfId="0" applyFont="1" applyFill="1" applyBorder="1" applyAlignment="1" applyProtection="1">
      <alignment horizontal="center"/>
    </xf>
    <xf numFmtId="0" fontId="2" fillId="3" borderId="14"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8" fillId="4" borderId="13"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4" xfId="0" applyFont="1" applyFill="1" applyBorder="1" applyAlignment="1">
      <alignment horizontal="center" vertical="center"/>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164" fontId="3" fillId="5" borderId="3" xfId="1" applyNumberFormat="1" applyFont="1" applyFill="1" applyBorder="1" applyAlignment="1" applyProtection="1">
      <alignment horizontal="left"/>
    </xf>
    <xf numFmtId="14" fontId="2" fillId="2" borderId="7" xfId="0" applyNumberFormat="1" applyFont="1" applyFill="1" applyBorder="1" applyAlignment="1" applyProtection="1">
      <alignment horizontal="center"/>
      <protection locked="0"/>
    </xf>
    <xf numFmtId="14" fontId="2" fillId="2" borderId="8" xfId="0" applyNumberFormat="1" applyFont="1" applyFill="1" applyBorder="1" applyAlignment="1" applyProtection="1">
      <alignment horizontal="center"/>
      <protection locked="0"/>
    </xf>
    <xf numFmtId="14" fontId="2" fillId="2" borderId="9" xfId="0" applyNumberFormat="1" applyFont="1" applyFill="1" applyBorder="1" applyAlignment="1" applyProtection="1">
      <alignment horizontal="center"/>
      <protection locked="0"/>
    </xf>
    <xf numFmtId="14" fontId="2" fillId="2" borderId="11" xfId="0" applyNumberFormat="1" applyFont="1" applyFill="1" applyBorder="1" applyAlignment="1" applyProtection="1">
      <alignment horizontal="center"/>
      <protection locked="0"/>
    </xf>
    <xf numFmtId="14" fontId="2" fillId="2" borderId="10" xfId="0" applyNumberFormat="1" applyFont="1" applyFill="1" applyBorder="1" applyAlignment="1" applyProtection="1">
      <alignment horizontal="center"/>
      <protection locked="0"/>
    </xf>
    <xf numFmtId="14" fontId="2" fillId="2" borderId="12" xfId="0" applyNumberFormat="1" applyFont="1" applyFill="1" applyBorder="1" applyAlignment="1" applyProtection="1">
      <alignment horizontal="center"/>
      <protection locked="0"/>
    </xf>
    <xf numFmtId="14" fontId="2" fillId="2" borderId="13" xfId="0" applyNumberFormat="1" applyFont="1" applyFill="1" applyBorder="1" applyAlignment="1" applyProtection="1">
      <alignment horizontal="center"/>
      <protection locked="0"/>
    </xf>
    <xf numFmtId="14" fontId="2" fillId="2" borderId="6" xfId="0" applyNumberFormat="1" applyFont="1" applyFill="1" applyBorder="1" applyAlignment="1" applyProtection="1">
      <alignment horizontal="center"/>
      <protection locked="0"/>
    </xf>
    <xf numFmtId="14" fontId="2" fillId="2" borderId="14"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2" fillId="2" borderId="3" xfId="1" applyNumberFormat="1" applyFont="1" applyFill="1" applyBorder="1" applyAlignment="1" applyProtection="1">
      <alignment horizontal="center"/>
      <protection locked="0"/>
    </xf>
    <xf numFmtId="0" fontId="2" fillId="2" borderId="2" xfId="1" applyNumberFormat="1" applyFont="1" applyFill="1" applyBorder="1" applyAlignment="1" applyProtection="1">
      <alignment horizontal="center"/>
      <protection locked="0"/>
    </xf>
  </cellXfs>
  <cellStyles count="2">
    <cellStyle name="Comma" xfId="1" builtinId="3"/>
    <cellStyle name="Normal" xfId="0" builtinId="0"/>
  </cellStyles>
  <dxfs count="17">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outline="0">
        <left/>
        <right/>
        <top style="thin">
          <color theme="9" tint="-0.249977111117893"/>
        </top>
        <bottom style="thin">
          <color theme="9" tint="-0.249977111117893"/>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numFmt numFmtId="19" formatCode="d/mm/yyyy"/>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strike val="0"/>
        <outline val="0"/>
        <shadow val="0"/>
        <u val="none"/>
        <vertAlign val="baseline"/>
        <sz val="11"/>
        <color theme="1"/>
        <name val="Arial"/>
        <scheme val="none"/>
      </font>
      <numFmt numFmtId="19" formatCode="d/mm/yyyy"/>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strike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strike val="0"/>
        <outline val="0"/>
        <shadow val="0"/>
        <u val="none"/>
        <vertAlign val="baseline"/>
        <sz val="11"/>
        <color theme="1"/>
        <name val="Arial"/>
        <scheme val="none"/>
      </font>
      <fill>
        <patternFill patternType="solid">
          <fgColor indexed="64"/>
          <bgColor theme="9" tint="0.79998168889431442"/>
        </patternFill>
      </fill>
      <border diagonalUp="0" diagonalDown="0">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protection locked="0" hidden="0"/>
    </dxf>
    <dxf>
      <border>
        <bottom style="thin">
          <color theme="9" tint="-0.249977111117893"/>
        </bottom>
      </border>
    </dxf>
    <dxf>
      <font>
        <b/>
        <strike val="0"/>
        <outline val="0"/>
        <shadow val="0"/>
        <u val="none"/>
        <vertAlign val="baseline"/>
        <sz val="12"/>
        <color auto="1"/>
      </font>
      <fill>
        <patternFill patternType="solid">
          <fgColor indexed="64"/>
          <bgColor theme="9" tint="0.39997558519241921"/>
        </patternFill>
      </fill>
      <alignment horizontal="center" vertical="center" textRotation="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57148</xdr:rowOff>
    </xdr:from>
    <xdr:to>
      <xdr:col>27</xdr:col>
      <xdr:colOff>303810</xdr:colOff>
      <xdr:row>39</xdr:row>
      <xdr:rowOff>121919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1154428"/>
          <a:ext cx="16763010" cy="6099811"/>
          <a:chOff x="857" y="1746250"/>
          <a:chExt cx="14501093" cy="1518778"/>
        </a:xfrm>
      </xdr:grpSpPr>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2700" y="1820401"/>
            <a:ext cx="14481867" cy="1383287"/>
          </a:xfrm>
          <a:prstGeom prst="rect">
            <a:avLst/>
          </a:prstGeom>
          <a:solidFill>
            <a:schemeClr val="bg2"/>
          </a:solidFill>
          <a:ln w="9525">
            <a:noFill/>
            <a:miter lim="800000"/>
            <a:headEnd/>
            <a:tailEnd/>
          </a:ln>
        </xdr:spPr>
        <xdr:txBody>
          <a:bodyPr rot="0" vert="horz" wrap="square" lIns="91440" tIns="45720" rIns="91440" bIns="45720" anchor="t"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n-AU" sz="1100" b="1">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1">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effectLst/>
                <a:latin typeface="Arial" panose="020B0604020202020204" pitchFamily="34" charset="0"/>
                <a:ea typeface="Times New Roman" panose="02020603050405020304" pitchFamily="18" charset="0"/>
                <a:cs typeface="Arial" panose="020B0604020202020204" pitchFamily="34" charset="0"/>
              </a:rPr>
              <a:t>This document contains</a:t>
            </a:r>
            <a:r>
              <a:rPr lang="en-AU" sz="1100" b="1" baseline="0">
                <a:effectLst/>
                <a:latin typeface="Arial" panose="020B0604020202020204" pitchFamily="34" charset="0"/>
                <a:ea typeface="Times New Roman" panose="02020603050405020304" pitchFamily="18" charset="0"/>
                <a:cs typeface="Arial" panose="020B0604020202020204" pitchFamily="34" charset="0"/>
              </a:rPr>
              <a:t> two forms which the deparment is requesting PHNs complete every Monday and submit to </a:t>
            </a:r>
            <a:r>
              <a:rPr kumimoji="0" lang="en-AU" sz="1100" b="1" i="0" u="sng" strike="noStrike" kern="0" cap="none" spc="0" normalizeH="0" baseline="0" noProof="0">
                <a:ln>
                  <a:noFill/>
                </a:ln>
                <a:solidFill>
                  <a:srgbClr val="548DD4"/>
                </a:solidFill>
                <a:effectLst/>
                <a:uLnTx/>
                <a:uFillTx/>
                <a:latin typeface="Arial" panose="020B0604020202020204" pitchFamily="34" charset="0"/>
                <a:ea typeface="Times New Roman" panose="02020603050405020304" pitchFamily="18" charset="0"/>
                <a:cs typeface="Arial" panose="020B0604020202020204" pitchFamily="34" charset="0"/>
              </a:rPr>
              <a:t>phncovid-19@health.gov.au. </a:t>
            </a:r>
            <a:endParaRPr kumimoji="0" lang="en-AU" sz="11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Arial" panose="020B0604020202020204" pitchFamily="34" charset="0"/>
            </a:endParaRPr>
          </a:p>
          <a:p>
            <a:pPr>
              <a:spcAft>
                <a:spcPts val="0"/>
              </a:spcAft>
            </a:pPr>
            <a:endParaRPr lang="en-AU" sz="1100" b="1">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AU" sz="1100" b="1" u="sng">
                <a:effectLst/>
                <a:latin typeface="Arial" panose="020B0604020202020204" pitchFamily="34" charset="0"/>
                <a:ea typeface="Times New Roman" panose="02020603050405020304" pitchFamily="18" charset="0"/>
                <a:cs typeface="Arial" panose="020B0604020202020204" pitchFamily="34" charset="0"/>
              </a:rPr>
              <a:t>PHN PPE distribution</a:t>
            </a:r>
            <a:r>
              <a:rPr lang="en-AU" sz="1100" b="1" u="sng" baseline="0">
                <a:effectLst/>
                <a:latin typeface="Arial" panose="020B0604020202020204" pitchFamily="34" charset="0"/>
                <a:ea typeface="Times New Roman" panose="02020603050405020304" pitchFamily="18" charset="0"/>
                <a:cs typeface="Arial" panose="020B0604020202020204" pitchFamily="34" charset="0"/>
              </a:rPr>
              <a:t> form </a:t>
            </a:r>
            <a:endParaRPr lang="en-AU" sz="1100" b="1" u="sng">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AU" sz="1100" b="1">
                <a:effectLst/>
                <a:latin typeface="Arial" panose="020B0604020202020204" pitchFamily="34" charset="0"/>
                <a:ea typeface="Times New Roman" panose="02020603050405020304" pitchFamily="18" charset="0"/>
                <a:cs typeface="Arial" panose="020B0604020202020204" pitchFamily="34" charset="0"/>
              </a:rPr>
              <a:t>Overview: </a:t>
            </a:r>
            <a:r>
              <a:rPr lang="en-AU" sz="1100">
                <a:effectLst/>
                <a:latin typeface="Arial" panose="020B0604020202020204" pitchFamily="34" charset="0"/>
                <a:ea typeface="Times New Roman" panose="02020603050405020304" pitchFamily="18" charset="0"/>
                <a:cs typeface="Arial" panose="020B0604020202020204" pitchFamily="34" charset="0"/>
              </a:rPr>
              <a:t>The Department of Health is making surgical masks available to General Practice, ACCHS, Community Pharmacy and Allied Health for the Coronavirus via the PHNs in each state and territory. As the supplies are limited we are asking PHNs to distribute only a limited number of masks to practices with a demonstrated need i.e. where there is no local supply available commercially or from a State or Territory government scheme, where practices have a population which may be more likely to have been exposed to the novel coronavirus and/or have unusual numbers of patients presenting with respiratory symptoms. The masks are for distribution to general practices, not for distribution to the general public.  We ask that you keep a record of the number of masks distributed and to which practices. The method of distributing the masks  will be up to each PHN to determine, but we would encourage use of couriers where practices can not readily collect them.</a:t>
            </a:r>
          </a:p>
          <a:p>
            <a:pPr>
              <a:spcAft>
                <a:spcPts val="0"/>
              </a:spcAft>
            </a:pPr>
            <a:endParaRPr lang="en-AU" sz="11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AU" sz="1100" b="1" u="sng">
                <a:effectLst/>
                <a:latin typeface="Arial" panose="020B0604020202020204" pitchFamily="34" charset="0"/>
                <a:ea typeface="Times New Roman" panose="02020603050405020304" pitchFamily="18" charset="0"/>
                <a:cs typeface="Arial" panose="020B0604020202020204" pitchFamily="34" charset="0"/>
              </a:rPr>
              <a:t>NMS PPE request form</a:t>
            </a:r>
          </a:p>
          <a:p>
            <a:pPr>
              <a:spcAft>
                <a:spcPts val="0"/>
              </a:spcAft>
            </a:pPr>
            <a:r>
              <a:rPr lang="en-AU" sz="1100" b="1">
                <a:effectLst/>
                <a:latin typeface="Arial" panose="020B0604020202020204" pitchFamily="34" charset="0"/>
                <a:ea typeface="Times New Roman" panose="02020603050405020304" pitchFamily="18" charset="0"/>
                <a:cs typeface="Arial" panose="020B0604020202020204" pitchFamily="34" charset="0"/>
              </a:rPr>
              <a:t>Overview: </a:t>
            </a:r>
            <a:r>
              <a:rPr lang="en-AU" sz="1100">
                <a:effectLst/>
                <a:latin typeface="Arial" panose="020B0604020202020204" pitchFamily="34" charset="0"/>
                <a:ea typeface="Times New Roman" panose="02020603050405020304" pitchFamily="18" charset="0"/>
                <a:cs typeface="Arial" panose="020B0604020202020204" pitchFamily="34" charset="0"/>
              </a:rPr>
              <a:t>As COVID-19 cases continue to decline across Australia, NMS dispatches of PPE to PHNs will be made in reponse to requests submitted by PHNs. The Department requires PHNs to conduct regular stocktakes of all PPE stock to avoid stock levels reaching zero and to avoid unnecessary requests. Requests should be submitted using this form submitted weekly. Requests will be processed by the NMS and where approved, an allocation quantity for dispatch will be calculated based on reported stock levels, distribution behaviour and PHN-specific COVID-19 circumstance.</a:t>
            </a:r>
          </a:p>
          <a:p>
            <a:pPr>
              <a:spcAft>
                <a:spcPts val="0"/>
              </a:spcAft>
            </a:pPr>
            <a:endParaRPr lang="en-AU" sz="11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AU" sz="1100" i="1">
                <a:effectLst/>
                <a:latin typeface="Arial" panose="020B0604020202020204" pitchFamily="34" charset="0"/>
                <a:ea typeface="+mn-ea"/>
                <a:cs typeface="Arial" panose="020B0604020202020204" pitchFamily="34" charset="0"/>
              </a:rPr>
              <a:t>Note: PPE is available for ordering where the general practice/ACCHS/GPRC is not receiving free PPE from another source eg. State Govt.</a:t>
            </a:r>
          </a:p>
          <a:p>
            <a:pPr>
              <a:spcAft>
                <a:spcPts val="0"/>
              </a:spcAft>
            </a:pPr>
            <a:endParaRPr lang="en-AU" sz="1100" i="1">
              <a:effectLst/>
              <a:latin typeface="Arial" panose="020B0604020202020204" pitchFamily="34" charset="0"/>
              <a:ea typeface="+mn-ea"/>
              <a:cs typeface="Arial" panose="020B0604020202020204" pitchFamily="34" charset="0"/>
            </a:endParaRPr>
          </a:p>
          <a:p>
            <a:pPr>
              <a:spcAft>
                <a:spcPts val="0"/>
              </a:spcAft>
            </a:pPr>
            <a:r>
              <a:rPr lang="en-AU" sz="1100" b="1" i="0" u="sng">
                <a:effectLst/>
                <a:latin typeface="Arial" panose="020B0604020202020204" pitchFamily="34" charset="0"/>
                <a:ea typeface="+mn-ea"/>
                <a:cs typeface="Arial" panose="020B0604020202020204" pitchFamily="34" charset="0"/>
              </a:rPr>
              <a:t>Living</a:t>
            </a:r>
            <a:r>
              <a:rPr lang="en-AU" sz="1100" b="1" i="0" u="sng" baseline="0">
                <a:effectLst/>
                <a:latin typeface="Arial" panose="020B0604020202020204" pitchFamily="34" charset="0"/>
                <a:ea typeface="+mn-ea"/>
                <a:cs typeface="Arial" panose="020B0604020202020204" pitchFamily="34" charset="0"/>
              </a:rPr>
              <a:t> with </a:t>
            </a:r>
            <a:r>
              <a:rPr lang="en-AU" sz="1100" b="1" i="0" u="sng">
                <a:effectLst/>
                <a:latin typeface="Arial" panose="020B0604020202020204" pitchFamily="34" charset="0"/>
                <a:ea typeface="+mn-ea"/>
                <a:cs typeface="Arial" panose="020B0604020202020204" pitchFamily="34" charset="0"/>
              </a:rPr>
              <a:t>COVID-19 Primary Care </a:t>
            </a:r>
            <a:r>
              <a:rPr lang="en-AU" sz="1100" b="1" i="0" u="sng" baseline="0">
                <a:effectLst/>
                <a:latin typeface="Arial" panose="020B0604020202020204" pitchFamily="34" charset="0"/>
                <a:ea typeface="+mn-ea"/>
                <a:cs typeface="Arial" panose="020B0604020202020204" pitchFamily="34" charset="0"/>
              </a:rPr>
              <a:t>Consultation Bundle</a:t>
            </a:r>
          </a:p>
          <a:p>
            <a:pPr>
              <a:spcAft>
                <a:spcPts val="0"/>
              </a:spcAft>
            </a:pPr>
            <a:endParaRPr lang="en-AU" sz="1100" b="1" i="0" u="sng">
              <a:effectLst/>
              <a:latin typeface="Arial" panose="020B0604020202020204" pitchFamily="34" charset="0"/>
              <a:ea typeface="+mn-ea"/>
              <a:cs typeface="Arial" panose="020B0604020202020204" pitchFamily="34" charset="0"/>
            </a:endParaRPr>
          </a:p>
          <a:p>
            <a:r>
              <a:rPr lang="en-AU" sz="1100">
                <a:effectLst/>
                <a:latin typeface="+mn-lt"/>
                <a:ea typeface="+mn-ea"/>
                <a:cs typeface="+mn-cs"/>
              </a:rPr>
              <a:t>The COVID-19 </a:t>
            </a:r>
            <a:r>
              <a:rPr lang="en-AU" sz="1100" baseline="0">
                <a:effectLst/>
                <a:latin typeface="+mn-lt"/>
                <a:ea typeface="+mn-ea"/>
                <a:cs typeface="+mn-cs"/>
              </a:rPr>
              <a:t>P</a:t>
            </a:r>
            <a:r>
              <a:rPr lang="en-AU" sz="1100">
                <a:effectLst/>
                <a:latin typeface="+mn-lt"/>
                <a:ea typeface="+mn-ea"/>
                <a:cs typeface="+mn-cs"/>
              </a:rPr>
              <a:t>PE Consultation Bundles are intended to support approximately 4 weeks of COVID positive patient consultations per clinical staff member (i.e. 40 patient consultations – 20 patients with 2 consultations each) and will be made available to all:</a:t>
            </a:r>
          </a:p>
          <a:p>
            <a:pPr lvl="0"/>
            <a:r>
              <a:rPr lang="en-AU" sz="1100">
                <a:effectLst/>
                <a:latin typeface="+mn-lt"/>
                <a:ea typeface="+mn-ea"/>
                <a:cs typeface="+mn-cs"/>
              </a:rPr>
              <a:t>- GPs, ACCHSs and GPRCs willing to treat COVID positive patients face-to-face, until 30 June 2022; </a:t>
            </a:r>
          </a:p>
          <a:p>
            <a:pPr lvl="0"/>
            <a:r>
              <a:rPr lang="en-AU" sz="1100">
                <a:effectLst/>
                <a:latin typeface="+mn-lt"/>
                <a:ea typeface="+mn-ea"/>
                <a:cs typeface="+mn-cs"/>
              </a:rPr>
              <a:t>- ACCHSs and rural and remote GPs willing to treat COVID positive patients virtually and respiratory patients face-to-face, where workforce capacity is limited AND the GP is serving the community for most or all health needs, until 30 June 2022.</a:t>
            </a:r>
          </a:p>
          <a:p>
            <a:r>
              <a:rPr lang="en-AU" sz="1100">
                <a:effectLst/>
                <a:latin typeface="+mn-lt"/>
                <a:ea typeface="+mn-ea"/>
                <a:cs typeface="+mn-cs"/>
              </a:rPr>
              <a:t>Rural and Remote areas is defined as RRMA zones 3-7, as per </a:t>
            </a:r>
            <a:r>
              <a:rPr lang="en-AU" sz="1100" u="sng">
                <a:effectLst/>
                <a:latin typeface="+mn-lt"/>
                <a:ea typeface="+mn-ea"/>
                <a:cs typeface="+mn-cs"/>
                <a:hlinkClick xmlns:r="http://schemas.openxmlformats.org/officeDocument/2006/relationships" r:id=""/>
              </a:rPr>
              <a:t>https://www.health.gov.au/health-topics/health-workforce/health-workforce-classifications/rural-remote-and-metropolitan-area</a:t>
            </a:r>
            <a:r>
              <a:rPr lang="en-AU" sz="1100">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i="1">
              <a:effectLst/>
              <a:latin typeface="Arial" panose="020B0604020202020204" pitchFamily="34" charset="0"/>
              <a:ea typeface="+mn-ea"/>
              <a:cs typeface="Arial" panose="020B0604020202020204" pitchFamily="34" charset="0"/>
            </a:endParaRPr>
          </a:p>
          <a:p>
            <a:pPr>
              <a:spcAft>
                <a:spcPts val="0"/>
              </a:spcAft>
            </a:pPr>
            <a:r>
              <a:rPr lang="en-AU" sz="1100" b="1">
                <a:effectLst/>
                <a:latin typeface="Arial" panose="020B0604020202020204" pitchFamily="34" charset="0"/>
                <a:ea typeface="Times New Roman" panose="02020603050405020304" pitchFamily="18" charset="0"/>
                <a:cs typeface="Arial" panose="020B0604020202020204" pitchFamily="34" charset="0"/>
              </a:rPr>
              <a:t>PPE  Consultation Bundle Contents</a:t>
            </a:r>
          </a:p>
        </xdr:txBody>
      </xdr:sp>
      <xdr:pic>
        <xdr:nvPicPr>
          <xdr:cNvPr id="4" name="Picture 3" title="Decorative image">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1685"/>
          <a:stretch/>
        </xdr:blipFill>
        <xdr:spPr bwMode="auto">
          <a:xfrm>
            <a:off x="6350" y="1746250"/>
            <a:ext cx="14495600" cy="93466"/>
          </a:xfrm>
          <a:prstGeom prst="rect">
            <a:avLst/>
          </a:prstGeom>
          <a:ln>
            <a:noFill/>
          </a:ln>
          <a:extLst>
            <a:ext uri="{53640926-AAD7-44D8-BBD7-CCE9431645EC}">
              <a14:shadowObscured xmlns:a14="http://schemas.microsoft.com/office/drawing/2010/main"/>
            </a:ext>
          </a:extLst>
        </xdr:spPr>
      </xdr:pic>
      <xdr:pic>
        <xdr:nvPicPr>
          <xdr:cNvPr id="5" name="Picture 4" title="Decorative image">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1685"/>
          <a:stretch/>
        </xdr:blipFill>
        <xdr:spPr bwMode="auto">
          <a:xfrm>
            <a:off x="857" y="3171562"/>
            <a:ext cx="14495600" cy="93466"/>
          </a:xfrm>
          <a:prstGeom prst="rect">
            <a:avLst/>
          </a:prstGeom>
          <a:ln>
            <a:noFill/>
          </a:ln>
          <a:extLst>
            <a:ext uri="{53640926-AAD7-44D8-BBD7-CCE9431645EC}">
              <a14:shadowObscured xmlns:a14="http://schemas.microsoft.com/office/drawing/2010/main"/>
            </a:ext>
          </a:extLst>
        </xdr:spPr>
      </xdr:pic>
    </xdr:grpSp>
    <xdr:clientData/>
  </xdr:twoCellAnchor>
  <xdr:twoCellAnchor>
    <xdr:from>
      <xdr:col>0</xdr:col>
      <xdr:colOff>0</xdr:colOff>
      <xdr:row>0</xdr:row>
      <xdr:rowOff>0</xdr:rowOff>
    </xdr:from>
    <xdr:to>
      <xdr:col>27</xdr:col>
      <xdr:colOff>297329</xdr:colOff>
      <xdr:row>6</xdr:row>
      <xdr:rowOff>82923</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0" y="0"/>
          <a:ext cx="16756529" cy="1180203"/>
          <a:chOff x="29882" y="7471"/>
          <a:chExt cx="14463059" cy="1187823"/>
        </a:xfrm>
      </xdr:grpSpPr>
      <xdr:sp macro="" textlink="">
        <xdr:nvSpPr>
          <xdr:cNvPr id="7" name="Rectangle 6">
            <a:extLst>
              <a:ext uri="{FF2B5EF4-FFF2-40B4-BE49-F238E27FC236}">
                <a16:creationId xmlns:a16="http://schemas.microsoft.com/office/drawing/2014/main" id="{00000000-0008-0000-0000-000007000000}"/>
              </a:ext>
            </a:extLst>
          </xdr:cNvPr>
          <xdr:cNvSpPr/>
        </xdr:nvSpPr>
        <xdr:spPr>
          <a:xfrm>
            <a:off x="29882" y="7471"/>
            <a:ext cx="14463059" cy="118782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71824" y="104595"/>
            <a:ext cx="3966881" cy="965274"/>
          </a:xfrm>
          <a:prstGeom prst="rect">
            <a:avLst/>
          </a:prstGeom>
        </xdr:spPr>
      </xdr:pic>
    </xdr:grpSp>
    <xdr:clientData/>
  </xdr:twoCellAnchor>
  <xdr:twoCellAnchor editAs="oneCell">
    <xdr:from>
      <xdr:col>0</xdr:col>
      <xdr:colOff>81915</xdr:colOff>
      <xdr:row>30</xdr:row>
      <xdr:rowOff>91440</xdr:rowOff>
    </xdr:from>
    <xdr:to>
      <xdr:col>9</xdr:col>
      <xdr:colOff>111260</xdr:colOff>
      <xdr:row>37</xdr:row>
      <xdr:rowOff>60960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81915" y="5577840"/>
          <a:ext cx="5515745" cy="1249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29882</xdr:colOff>
      <xdr:row>0</xdr:row>
      <xdr:rowOff>7471</xdr:rowOff>
    </xdr:from>
    <xdr:to>
      <xdr:col>16</xdr:col>
      <xdr:colOff>7470</xdr:colOff>
      <xdr:row>6</xdr:row>
      <xdr:rowOff>74706</xdr:rowOff>
    </xdr:to>
    <xdr:grpSp>
      <xdr:nvGrpSpPr>
        <xdr:cNvPr id="15" name="Group 14">
          <a:extLst>
            <a:ext uri="{FF2B5EF4-FFF2-40B4-BE49-F238E27FC236}">
              <a16:creationId xmlns:a16="http://schemas.microsoft.com/office/drawing/2014/main" id="{00000000-0008-0000-0100-00000F000000}"/>
            </a:ext>
          </a:extLst>
        </xdr:cNvPr>
        <xdr:cNvGrpSpPr/>
      </xdr:nvGrpSpPr>
      <xdr:grpSpPr>
        <a:xfrm>
          <a:off x="29882" y="7471"/>
          <a:ext cx="24962223" cy="1143000"/>
          <a:chOff x="29882" y="7471"/>
          <a:chExt cx="14463059" cy="1187823"/>
        </a:xfrm>
      </xdr:grpSpPr>
      <xdr:sp macro="" textlink="">
        <xdr:nvSpPr>
          <xdr:cNvPr id="4" name="Rectangle 3">
            <a:extLst>
              <a:ext uri="{FF2B5EF4-FFF2-40B4-BE49-F238E27FC236}">
                <a16:creationId xmlns:a16="http://schemas.microsoft.com/office/drawing/2014/main" id="{00000000-0008-0000-0100-000004000000}"/>
              </a:ext>
            </a:extLst>
          </xdr:cNvPr>
          <xdr:cNvSpPr/>
        </xdr:nvSpPr>
        <xdr:spPr>
          <a:xfrm>
            <a:off x="29882" y="7471"/>
            <a:ext cx="14463059" cy="118782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171824" y="104595"/>
            <a:ext cx="3966881" cy="96527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254000</xdr:colOff>
      <xdr:row>6</xdr:row>
      <xdr:rowOff>169333</xdr:rowOff>
    </xdr:from>
    <xdr:to>
      <xdr:col>10</xdr:col>
      <xdr:colOff>1296458</xdr:colOff>
      <xdr:row>15</xdr:row>
      <xdr:rowOff>56445</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6194778" y="1270000"/>
          <a:ext cx="14038791" cy="135466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44000" rIns="144000" bIns="144000" rtlCol="0" anchor="ctr"/>
        <a:lstStyle/>
        <a:p>
          <a:r>
            <a:rPr lang="en-AU" sz="1400" b="1"/>
            <a:t>This</a:t>
          </a:r>
          <a:r>
            <a:rPr lang="en-AU" sz="1400" b="1" baseline="0"/>
            <a:t> form is for PHNs to request additional dispatches of PPE stock, oximeters, and COVID-19 consultation bundles from the NMS.</a:t>
          </a:r>
        </a:p>
        <a:p>
          <a:endParaRPr lang="en-AU" sz="800" b="1" baseline="0"/>
        </a:p>
        <a:p>
          <a:pPr marL="0" marR="0" lvl="0" indent="0" defTabSz="914400" eaLnBrk="1" fontAlgn="auto" latinLnBrk="0" hangingPunct="1">
            <a:lnSpc>
              <a:spcPct val="100000"/>
            </a:lnSpc>
            <a:spcBef>
              <a:spcPts val="0"/>
            </a:spcBef>
            <a:spcAft>
              <a:spcPts val="0"/>
            </a:spcAft>
            <a:buClrTx/>
            <a:buSzTx/>
            <a:buFontTx/>
            <a:buNone/>
            <a:tabLst/>
            <a:defRPr/>
          </a:pPr>
          <a:r>
            <a:rPr lang="en-AU" sz="1400" b="1" baseline="0">
              <a:solidFill>
                <a:sysClr val="windowText" lastClr="000000"/>
              </a:solidFill>
            </a:rPr>
            <a:t>If PPE/item is required, please enter 'Yes' in the appropriate field and provide a reason in the comments box</a:t>
          </a:r>
          <a:r>
            <a:rPr lang="en-AU" sz="1400" b="1" baseline="0"/>
            <a:t>. PHNs should specify a requested quantity of oximeters and COVID-19 consultation bundles. For PPE types, </a:t>
          </a:r>
          <a:r>
            <a:rPr lang="en-AU" sz="1400" b="1" baseline="0">
              <a:solidFill>
                <a:sysClr val="windowText" lastClr="000000"/>
              </a:solidFill>
              <a:latin typeface="+mn-lt"/>
              <a:ea typeface="+mn-ea"/>
              <a:cs typeface="+mn-cs"/>
            </a:rPr>
            <a:t>PHNs are not required to request a quantity but may request a brand/size.</a:t>
          </a:r>
        </a:p>
        <a:p>
          <a:endParaRPr lang="en-AU" sz="800"/>
        </a:p>
        <a:p>
          <a:r>
            <a:rPr lang="en-AU" sz="1400" b="1" baseline="0"/>
            <a:t>A full stock-take should be completed prior to the first request, and every 2 months following to ensure an accurate view of PPE stock levels.</a:t>
          </a:r>
        </a:p>
      </xdr:txBody>
    </xdr:sp>
    <xdr:clientData/>
  </xdr:twoCellAnchor>
  <xdr:twoCellAnchor>
    <xdr:from>
      <xdr:col>0</xdr:col>
      <xdr:colOff>1</xdr:colOff>
      <xdr:row>0</xdr:row>
      <xdr:rowOff>0</xdr:rowOff>
    </xdr:from>
    <xdr:to>
      <xdr:col>11</xdr:col>
      <xdr:colOff>0</xdr:colOff>
      <xdr:row>6</xdr:row>
      <xdr:rowOff>87156</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1" y="0"/>
          <a:ext cx="20074466" cy="1204756"/>
          <a:chOff x="29882" y="7471"/>
          <a:chExt cx="14463059" cy="1187823"/>
        </a:xfrm>
      </xdr:grpSpPr>
      <xdr:sp macro="" textlink="">
        <xdr:nvSpPr>
          <xdr:cNvPr id="11" name="Rectangle 10">
            <a:extLst>
              <a:ext uri="{FF2B5EF4-FFF2-40B4-BE49-F238E27FC236}">
                <a16:creationId xmlns:a16="http://schemas.microsoft.com/office/drawing/2014/main" id="{00000000-0008-0000-0200-00000B000000}"/>
              </a:ext>
            </a:extLst>
          </xdr:cNvPr>
          <xdr:cNvSpPr/>
        </xdr:nvSpPr>
        <xdr:spPr>
          <a:xfrm>
            <a:off x="29882" y="7471"/>
            <a:ext cx="14463059" cy="118782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171824" y="104595"/>
            <a:ext cx="3966881" cy="965274"/>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7:O291" totalsRowShown="0" headerRowDxfId="16" dataDxfId="14" headerRowBorderDxfId="15">
  <autoFilter ref="B27:O291" xr:uid="{00000000-0009-0000-0100-000001000000}"/>
  <tableColumns count="14">
    <tableColumn id="2" xr3:uid="{00000000-0010-0000-0000-000002000000}" name="Site name " dataDxfId="13"/>
    <tableColumn id="5" xr3:uid="{00000000-0010-0000-0000-000005000000}" name="Site type" dataDxfId="12"/>
    <tableColumn id="9" xr3:uid="{00000000-0010-0000-0000-000009000000}" name="LGA" dataDxfId="11"/>
    <tableColumn id="4" xr3:uid="{00000000-0010-0000-0000-000004000000}" name="Distribution date" dataDxfId="10"/>
    <tableColumn id="10" xr3:uid="{00000000-0010-0000-0000-00000A000000}" name="Distribution purpose" dataDxfId="9"/>
    <tableColumn id="14" xr3:uid="{00000000-0010-0000-0000-00000E000000}" name="Surgical masks " dataDxfId="8"/>
    <tableColumn id="13" xr3:uid="{00000000-0010-0000-0000-00000D000000}" name="P2/N95 masks" dataDxfId="7"/>
    <tableColumn id="7" xr3:uid="{00000000-0010-0000-0000-000007000000}" name="Gowns" dataDxfId="6"/>
    <tableColumn id="6" xr3:uid="{00000000-0010-0000-0000-000006000000}" name="Gloves" dataDxfId="5"/>
    <tableColumn id="8" xr3:uid="{00000000-0010-0000-0000-000008000000}" name="Goggles" dataDxfId="4"/>
    <tableColumn id="11" xr3:uid="{00000000-0010-0000-0000-00000B000000}" name="Face shield" dataDxfId="3"/>
    <tableColumn id="12" xr3:uid="{00000000-0010-0000-0000-00000C000000}" name="Oximeters" dataDxfId="2"/>
    <tableColumn id="3" xr3:uid="{00000000-0010-0000-0000-000003000000}" name="Hand Sanitisers" dataDxfId="1"/>
    <tableColumn id="1" xr3:uid="{00000000-0010-0000-0000-000001000000}" name="Comment"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topLeftCell="A13" workbookViewId="0">
      <selection activeCell="H39" sqref="H39"/>
    </sheetView>
  </sheetViews>
  <sheetFormatPr defaultRowHeight="14.4" x14ac:dyDescent="0.3"/>
  <sheetData/>
  <sheetProtection algorithmName="SHA-256" hashValue="ZyTMq3u7vC69usvwHnDdU/29XRGx5JeMDJgEG2VQKBU=" saltValue="tWVJ/D+OXs9sY4Y40If06Q==" spinCount="100000" sheet="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B9:Q291"/>
  <sheetViews>
    <sheetView showGridLines="0" view="pageBreakPreview" zoomScale="85" zoomScaleNormal="100" zoomScaleSheetLayoutView="85" workbookViewId="0">
      <selection activeCell="F38" sqref="F38"/>
    </sheetView>
  </sheetViews>
  <sheetFormatPr defaultRowHeight="14.4" x14ac:dyDescent="0.3"/>
  <cols>
    <col min="1" max="1" width="14.6640625" customWidth="1"/>
    <col min="2" max="2" width="42.5546875" style="6" customWidth="1"/>
    <col min="3" max="4" width="24.6640625" style="6" customWidth="1"/>
    <col min="5" max="6" width="23.33203125" style="6" customWidth="1"/>
    <col min="7" max="14" width="21.6640625" style="6" customWidth="1"/>
    <col min="15" max="15" width="22.6640625" style="6" customWidth="1"/>
    <col min="16" max="16" width="14.6640625" style="6" customWidth="1"/>
  </cols>
  <sheetData>
    <row r="9" spans="2:16" x14ac:dyDescent="0.3">
      <c r="B9" s="16" t="s">
        <v>63</v>
      </c>
      <c r="C9" s="7"/>
      <c r="D9" s="7"/>
      <c r="E9" s="7"/>
      <c r="F9" s="7"/>
    </row>
    <row r="10" spans="2:16" x14ac:dyDescent="0.3">
      <c r="B10" s="14"/>
      <c r="C10" s="15" t="s">
        <v>49</v>
      </c>
      <c r="D10" s="87"/>
      <c r="E10" s="88"/>
      <c r="F10" s="13" t="s">
        <v>43</v>
      </c>
      <c r="G10" s="13"/>
      <c r="I10" s="13"/>
      <c r="J10" s="13"/>
      <c r="K10" s="13"/>
      <c r="L10" s="13"/>
      <c r="M10" s="13"/>
      <c r="P10" s="12"/>
    </row>
    <row r="11" spans="2:16" x14ac:dyDescent="0.3">
      <c r="B11" s="14"/>
      <c r="C11" s="15" t="s">
        <v>45</v>
      </c>
      <c r="D11" s="89"/>
      <c r="E11" s="90"/>
      <c r="F11" s="6" t="s">
        <v>48</v>
      </c>
    </row>
    <row r="12" spans="2:16" x14ac:dyDescent="0.3">
      <c r="B12" s="14"/>
      <c r="C12" s="15" t="s">
        <v>46</v>
      </c>
      <c r="D12" s="91"/>
      <c r="E12" s="92"/>
      <c r="G12" s="7"/>
      <c r="H12" s="7"/>
      <c r="I12" s="7"/>
      <c r="J12" s="7"/>
      <c r="K12" s="7"/>
      <c r="L12" s="7"/>
      <c r="M12" s="7"/>
    </row>
    <row r="13" spans="2:16" x14ac:dyDescent="0.3">
      <c r="B13" s="14"/>
      <c r="C13" s="15" t="s">
        <v>47</v>
      </c>
      <c r="D13" s="91"/>
      <c r="E13" s="92"/>
    </row>
    <row r="14" spans="2:16" x14ac:dyDescent="0.3">
      <c r="B14" s="7"/>
      <c r="C14" s="7"/>
      <c r="D14" s="7"/>
      <c r="E14" s="7"/>
      <c r="F14" s="7"/>
      <c r="G14" s="7"/>
      <c r="P14"/>
    </row>
    <row r="15" spans="2:16" x14ac:dyDescent="0.3">
      <c r="G15" s="18" t="s">
        <v>0</v>
      </c>
      <c r="H15" s="18" t="s">
        <v>56</v>
      </c>
      <c r="I15" s="18" t="s">
        <v>38</v>
      </c>
      <c r="J15" s="18" t="s">
        <v>64</v>
      </c>
      <c r="K15" s="18" t="s">
        <v>66</v>
      </c>
      <c r="L15" s="19" t="s">
        <v>68</v>
      </c>
      <c r="M15" s="19" t="s">
        <v>617</v>
      </c>
      <c r="N15" s="18" t="s">
        <v>619</v>
      </c>
      <c r="O15"/>
      <c r="P15"/>
    </row>
    <row r="16" spans="2:16" x14ac:dyDescent="0.3">
      <c r="B16" s="56" t="str">
        <f>"Stock at the beginning of the week - Monday "&amp;IF(D10="","",TEXT(D10,"DD MMM YYYY"))</f>
        <v xml:space="preserve">Stock at the beginning of the week - Monday </v>
      </c>
      <c r="C16" s="10"/>
      <c r="D16" s="10"/>
      <c r="E16" s="10"/>
      <c r="F16" s="10"/>
      <c r="G16" s="46"/>
      <c r="H16" s="46"/>
      <c r="I16" s="46"/>
      <c r="J16" s="46"/>
      <c r="K16" s="46"/>
      <c r="L16" s="47"/>
      <c r="M16" s="47"/>
      <c r="N16" s="46"/>
      <c r="O16"/>
      <c r="P16"/>
    </row>
    <row r="17" spans="2:17" x14ac:dyDescent="0.3">
      <c r="B17" s="57" t="s">
        <v>50</v>
      </c>
      <c r="C17" s="10"/>
      <c r="D17" s="10"/>
      <c r="E17" s="10"/>
      <c r="F17" s="10"/>
      <c r="G17" s="46"/>
      <c r="H17" s="46"/>
      <c r="I17" s="46"/>
      <c r="J17" s="46"/>
      <c r="K17" s="46"/>
      <c r="L17" s="47"/>
      <c r="M17" s="47"/>
      <c r="N17" s="46"/>
      <c r="O17"/>
      <c r="P17"/>
    </row>
    <row r="18" spans="2:17" x14ac:dyDescent="0.3">
      <c r="B18" s="58" t="s">
        <v>35</v>
      </c>
      <c r="C18" s="7"/>
      <c r="D18" s="7"/>
      <c r="E18" s="7"/>
      <c r="F18" s="7"/>
      <c r="G18" s="22">
        <f>SUMIF(Table1[Site type], 'PHN list'!$C$5,Table1[[Surgical masks ]])</f>
        <v>0</v>
      </c>
      <c r="H18" s="22">
        <f>SUMIF(Table1[Site type], 'PHN list'!$C$5,Table1[P2/N95 masks])</f>
        <v>0</v>
      </c>
      <c r="I18" s="22">
        <f>SUMIF(Table1[Site type], 'PHN list'!$C$5,Table1[Gowns])</f>
        <v>0</v>
      </c>
      <c r="J18" s="22">
        <f>SUMIF(Table1[Site type],'PHN list'!$C$5,Table1[Gloves])</f>
        <v>0</v>
      </c>
      <c r="K18" s="22">
        <f>SUMIF(Table1[Site type],'PHN list'!$C$5,Table1[Goggles])</f>
        <v>0</v>
      </c>
      <c r="L18" s="23">
        <f>SUMIF(Table1[Site type],'PHN list'!$C$5,Table1[Face shield])</f>
        <v>0</v>
      </c>
      <c r="M18" s="23">
        <f>SUMIF(Table1[Site type],'PHN list'!$C$5,Table1[Oximeters])</f>
        <v>0</v>
      </c>
      <c r="N18" s="23">
        <f>SUMIF(Table1[Site type],'PHN list'!$C$5,Table1[Hand Sanitisers])</f>
        <v>0</v>
      </c>
      <c r="O18"/>
      <c r="P18"/>
    </row>
    <row r="19" spans="2:17" x14ac:dyDescent="0.3">
      <c r="B19" s="59" t="s">
        <v>30</v>
      </c>
      <c r="C19" s="8"/>
      <c r="D19" s="8"/>
      <c r="E19" s="8"/>
      <c r="F19" s="8"/>
      <c r="G19" s="24">
        <f>G20-G18</f>
        <v>0</v>
      </c>
      <c r="H19" s="24">
        <f>H20-H18</f>
        <v>0</v>
      </c>
      <c r="I19" s="24">
        <f t="shared" ref="I19:J19" si="0">I20-I18</f>
        <v>0</v>
      </c>
      <c r="J19" s="24">
        <f t="shared" si="0"/>
        <v>0</v>
      </c>
      <c r="K19" s="24">
        <f t="shared" ref="K19" si="1">K20-K18</f>
        <v>0</v>
      </c>
      <c r="L19" s="25">
        <f>L20-L18</f>
        <v>0</v>
      </c>
      <c r="M19" s="25">
        <f t="shared" ref="M19:N19" si="2">M20-M18</f>
        <v>0</v>
      </c>
      <c r="N19" s="25">
        <f t="shared" si="2"/>
        <v>0</v>
      </c>
      <c r="O19"/>
      <c r="P19"/>
    </row>
    <row r="20" spans="2:17" ht="15" thickBot="1" x14ac:dyDescent="0.35">
      <c r="B20" s="60" t="s">
        <v>29</v>
      </c>
      <c r="C20" s="11"/>
      <c r="D20" s="11"/>
      <c r="E20" s="11"/>
      <c r="F20" s="11"/>
      <c r="G20" s="26">
        <f>SUM(Table1[[Surgical masks ]])</f>
        <v>0</v>
      </c>
      <c r="H20" s="26">
        <f>SUM(Table1[P2/N95 masks])</f>
        <v>0</v>
      </c>
      <c r="I20" s="26">
        <f>SUM(Table1[Gowns])</f>
        <v>0</v>
      </c>
      <c r="J20" s="26">
        <f>SUM(Table1[Gloves])</f>
        <v>0</v>
      </c>
      <c r="K20" s="26">
        <f>SUM(Table1[Goggles])</f>
        <v>0</v>
      </c>
      <c r="L20" s="27">
        <f>SUM(Table1[Face shield])</f>
        <v>0</v>
      </c>
      <c r="M20" s="27">
        <f>SUM(Table1[Oximeters])</f>
        <v>0</v>
      </c>
      <c r="N20" s="27">
        <f>SUM(Table1[Hand Sanitisers])</f>
        <v>0</v>
      </c>
      <c r="O20"/>
      <c r="P20"/>
    </row>
    <row r="21" spans="2:17" x14ac:dyDescent="0.3">
      <c r="B21" s="61" t="str">
        <f>"Stock at the end of the week - Sunday "&amp;IF(D10="","",TEXT(D10+6,"DD MMM YYYY"))</f>
        <v xml:space="preserve">Stock at the end of the week - Sunday </v>
      </c>
      <c r="C21" s="9"/>
      <c r="D21" s="9"/>
      <c r="E21" s="9"/>
      <c r="F21" s="9"/>
      <c r="G21" s="28">
        <f>G16+G17-G20</f>
        <v>0</v>
      </c>
      <c r="H21" s="28">
        <f>H16+H17-H20</f>
        <v>0</v>
      </c>
      <c r="I21" s="28">
        <f t="shared" ref="I21:J21" si="3">I16+I17-I20</f>
        <v>0</v>
      </c>
      <c r="J21" s="28">
        <f t="shared" si="3"/>
        <v>0</v>
      </c>
      <c r="K21" s="28">
        <f t="shared" ref="K21" si="4">K16+K17-K20</f>
        <v>0</v>
      </c>
      <c r="L21" s="29">
        <f>L16+L17-L20</f>
        <v>0</v>
      </c>
      <c r="M21" s="29">
        <f t="shared" ref="M21:N21" si="5">M16+M17-M20</f>
        <v>0</v>
      </c>
      <c r="N21" s="29">
        <f t="shared" si="5"/>
        <v>0</v>
      </c>
      <c r="O21"/>
      <c r="P21"/>
    </row>
    <row r="22" spans="2:17" x14ac:dyDescent="0.3">
      <c r="B22" s="5"/>
      <c r="O22"/>
      <c r="P22"/>
    </row>
    <row r="23" spans="2:17" x14ac:dyDescent="0.3">
      <c r="C23" s="17" t="s">
        <v>36</v>
      </c>
      <c r="D23" s="96"/>
      <c r="E23" s="97"/>
      <c r="F23" s="97"/>
      <c r="G23" s="97"/>
      <c r="H23" s="97"/>
      <c r="I23" s="97"/>
      <c r="J23" s="97"/>
      <c r="K23" s="97"/>
      <c r="L23" s="97"/>
      <c r="M23" s="97"/>
      <c r="N23" s="97"/>
      <c r="O23"/>
      <c r="P23"/>
    </row>
    <row r="24" spans="2:17" x14ac:dyDescent="0.3">
      <c r="B24" s="5"/>
      <c r="D24" s="98"/>
      <c r="E24" s="99"/>
      <c r="F24" s="99"/>
      <c r="G24" s="99"/>
      <c r="H24" s="99"/>
      <c r="I24" s="99"/>
      <c r="J24" s="99"/>
      <c r="K24" s="99"/>
      <c r="L24" s="99"/>
      <c r="M24" s="99"/>
      <c r="N24" s="99"/>
      <c r="O24"/>
      <c r="P24"/>
    </row>
    <row r="25" spans="2:17" x14ac:dyDescent="0.3">
      <c r="B25" s="5"/>
      <c r="P25"/>
    </row>
    <row r="26" spans="2:17" ht="31.2" customHeight="1" x14ac:dyDescent="0.3">
      <c r="B26" s="5"/>
      <c r="C26"/>
      <c r="D26"/>
      <c r="E26" s="5"/>
      <c r="F26" s="5"/>
      <c r="G26" s="93" t="s">
        <v>60</v>
      </c>
      <c r="H26" s="94"/>
      <c r="I26" s="94"/>
      <c r="J26" s="94"/>
      <c r="K26" s="94"/>
      <c r="L26" s="94"/>
      <c r="M26" s="94"/>
      <c r="N26" s="95"/>
      <c r="O26" s="48"/>
      <c r="P26"/>
      <c r="Q26" s="5"/>
    </row>
    <row r="27" spans="2:17" ht="31.2" customHeight="1" x14ac:dyDescent="0.3">
      <c r="B27" s="20" t="s">
        <v>59</v>
      </c>
      <c r="C27" s="20" t="s">
        <v>31</v>
      </c>
      <c r="D27" s="20" t="s">
        <v>71</v>
      </c>
      <c r="E27" s="20" t="s">
        <v>61</v>
      </c>
      <c r="F27" s="20" t="s">
        <v>618</v>
      </c>
      <c r="G27" s="20" t="s">
        <v>62</v>
      </c>
      <c r="H27" s="20" t="s">
        <v>56</v>
      </c>
      <c r="I27" s="20" t="s">
        <v>38</v>
      </c>
      <c r="J27" s="20" t="s">
        <v>64</v>
      </c>
      <c r="K27" s="20" t="s">
        <v>66</v>
      </c>
      <c r="L27" s="20" t="s">
        <v>67</v>
      </c>
      <c r="M27" s="78" t="s">
        <v>617</v>
      </c>
      <c r="N27" s="77" t="s">
        <v>619</v>
      </c>
      <c r="O27" s="20" t="s">
        <v>55</v>
      </c>
      <c r="P27"/>
    </row>
    <row r="28" spans="2:17" x14ac:dyDescent="0.3">
      <c r="B28" s="44"/>
      <c r="C28" s="44"/>
      <c r="D28" s="44"/>
      <c r="E28" s="45"/>
      <c r="F28" s="45"/>
      <c r="G28" s="44"/>
      <c r="H28" s="44"/>
      <c r="I28" s="44"/>
      <c r="J28" s="44"/>
      <c r="K28" s="44"/>
      <c r="L28" s="44"/>
      <c r="M28" s="44"/>
      <c r="N28" s="44"/>
      <c r="O28" s="44"/>
      <c r="P28"/>
    </row>
    <row r="29" spans="2:17" x14ac:dyDescent="0.3">
      <c r="B29" s="44"/>
      <c r="C29" s="44"/>
      <c r="D29" s="44"/>
      <c r="E29" s="45"/>
      <c r="F29" s="45"/>
      <c r="G29" s="44"/>
      <c r="H29" s="44"/>
      <c r="I29" s="44"/>
      <c r="J29" s="44"/>
      <c r="K29" s="44"/>
      <c r="L29" s="44"/>
      <c r="M29" s="44"/>
      <c r="N29" s="44"/>
      <c r="O29" s="44"/>
      <c r="P29"/>
    </row>
    <row r="30" spans="2:17" x14ac:dyDescent="0.3">
      <c r="B30" s="44"/>
      <c r="C30" s="44"/>
      <c r="D30" s="44"/>
      <c r="E30" s="45"/>
      <c r="F30" s="45"/>
      <c r="G30" s="44"/>
      <c r="H30" s="44"/>
      <c r="I30" s="44"/>
      <c r="J30" s="44"/>
      <c r="K30" s="44"/>
      <c r="L30" s="44"/>
      <c r="M30" s="44"/>
      <c r="N30" s="44"/>
      <c r="O30" s="44"/>
      <c r="P30"/>
    </row>
    <row r="31" spans="2:17" x14ac:dyDescent="0.3">
      <c r="B31" s="44"/>
      <c r="C31" s="44"/>
      <c r="D31" s="44"/>
      <c r="E31" s="45"/>
      <c r="F31" s="45"/>
      <c r="G31" s="44"/>
      <c r="H31" s="44"/>
      <c r="I31" s="44"/>
      <c r="J31" s="44"/>
      <c r="K31" s="44"/>
      <c r="L31" s="44"/>
      <c r="M31" s="44"/>
      <c r="N31" s="44"/>
      <c r="O31" s="44"/>
      <c r="P31"/>
    </row>
    <row r="32" spans="2:17" x14ac:dyDescent="0.3">
      <c r="B32" s="44"/>
      <c r="C32" s="44"/>
      <c r="D32" s="44"/>
      <c r="E32" s="45"/>
      <c r="F32" s="45"/>
      <c r="G32" s="44"/>
      <c r="H32" s="44"/>
      <c r="I32" s="44"/>
      <c r="J32" s="44"/>
      <c r="K32" s="44"/>
      <c r="L32" s="44"/>
      <c r="M32" s="44"/>
      <c r="N32" s="44"/>
      <c r="O32" s="44"/>
      <c r="P32"/>
    </row>
    <row r="33" spans="2:16" x14ac:dyDescent="0.3">
      <c r="B33" s="44"/>
      <c r="C33" s="44"/>
      <c r="D33" s="44"/>
      <c r="E33" s="45"/>
      <c r="F33" s="45"/>
      <c r="G33" s="44"/>
      <c r="H33" s="44"/>
      <c r="I33" s="44"/>
      <c r="J33" s="44"/>
      <c r="K33" s="44"/>
      <c r="L33" s="44"/>
      <c r="M33" s="44"/>
      <c r="N33" s="44"/>
      <c r="O33" s="44"/>
      <c r="P33"/>
    </row>
    <row r="34" spans="2:16" x14ac:dyDescent="0.3">
      <c r="B34" s="44"/>
      <c r="C34" s="44"/>
      <c r="D34" s="44"/>
      <c r="E34" s="45"/>
      <c r="F34" s="45"/>
      <c r="G34" s="44"/>
      <c r="H34" s="44"/>
      <c r="I34" s="44"/>
      <c r="J34" s="44"/>
      <c r="K34" s="44"/>
      <c r="L34" s="44"/>
      <c r="M34" s="44"/>
      <c r="N34" s="44"/>
      <c r="O34" s="44"/>
      <c r="P34"/>
    </row>
    <row r="35" spans="2:16" x14ac:dyDescent="0.3">
      <c r="B35" s="44"/>
      <c r="C35" s="44"/>
      <c r="D35" s="44"/>
      <c r="E35" s="45"/>
      <c r="F35" s="45"/>
      <c r="G35" s="44"/>
      <c r="H35" s="44"/>
      <c r="I35" s="44"/>
      <c r="J35" s="44"/>
      <c r="K35" s="44"/>
      <c r="L35" s="44"/>
      <c r="M35" s="44"/>
      <c r="N35" s="44"/>
      <c r="O35" s="44"/>
      <c r="P35"/>
    </row>
    <row r="36" spans="2:16" x14ac:dyDescent="0.3">
      <c r="B36" s="44"/>
      <c r="C36" s="44"/>
      <c r="D36" s="44"/>
      <c r="E36" s="45"/>
      <c r="F36" s="45"/>
      <c r="G36" s="44"/>
      <c r="H36" s="44"/>
      <c r="I36" s="44"/>
      <c r="J36" s="44"/>
      <c r="K36" s="44"/>
      <c r="L36" s="44"/>
      <c r="M36" s="44"/>
      <c r="N36" s="44"/>
      <c r="O36" s="44"/>
      <c r="P36"/>
    </row>
    <row r="37" spans="2:16" x14ac:dyDescent="0.3">
      <c r="B37" s="44"/>
      <c r="C37" s="44"/>
      <c r="D37" s="44"/>
      <c r="E37" s="45"/>
      <c r="F37" s="45"/>
      <c r="G37" s="44"/>
      <c r="H37" s="44"/>
      <c r="I37" s="44"/>
      <c r="J37" s="44"/>
      <c r="K37" s="44"/>
      <c r="L37" s="44"/>
      <c r="M37" s="44"/>
      <c r="N37" s="44"/>
      <c r="O37" s="44"/>
      <c r="P37"/>
    </row>
    <row r="38" spans="2:16" x14ac:dyDescent="0.3">
      <c r="B38" s="44"/>
      <c r="C38" s="44"/>
      <c r="D38" s="44"/>
      <c r="E38" s="45"/>
      <c r="F38" s="45"/>
      <c r="G38" s="44"/>
      <c r="H38" s="44"/>
      <c r="I38" s="44"/>
      <c r="J38" s="44"/>
      <c r="K38" s="44"/>
      <c r="L38" s="44"/>
      <c r="M38" s="44"/>
      <c r="N38" s="44"/>
      <c r="O38" s="44"/>
      <c r="P38"/>
    </row>
    <row r="39" spans="2:16" x14ac:dyDescent="0.3">
      <c r="B39" s="44"/>
      <c r="C39" s="44"/>
      <c r="D39" s="44"/>
      <c r="E39" s="45"/>
      <c r="F39" s="45"/>
      <c r="G39" s="44"/>
      <c r="H39" s="44"/>
      <c r="I39" s="44"/>
      <c r="J39" s="44"/>
      <c r="K39" s="44"/>
      <c r="L39" s="44"/>
      <c r="M39" s="44"/>
      <c r="N39" s="44"/>
      <c r="O39" s="44"/>
      <c r="P39"/>
    </row>
    <row r="40" spans="2:16" x14ac:dyDescent="0.3">
      <c r="B40" s="44"/>
      <c r="C40" s="44"/>
      <c r="D40" s="44"/>
      <c r="E40" s="45"/>
      <c r="F40" s="45"/>
      <c r="G40" s="44"/>
      <c r="H40" s="44"/>
      <c r="I40" s="44"/>
      <c r="J40" s="44"/>
      <c r="K40" s="44"/>
      <c r="L40" s="44"/>
      <c r="M40" s="44"/>
      <c r="N40" s="44"/>
      <c r="O40" s="44"/>
      <c r="P40"/>
    </row>
    <row r="41" spans="2:16" x14ac:dyDescent="0.3">
      <c r="B41" s="44"/>
      <c r="C41" s="44"/>
      <c r="D41" s="44"/>
      <c r="E41" s="45"/>
      <c r="F41" s="45"/>
      <c r="G41" s="44"/>
      <c r="H41" s="44"/>
      <c r="I41" s="44"/>
      <c r="J41" s="44"/>
      <c r="K41" s="44"/>
      <c r="L41" s="44"/>
      <c r="M41" s="44"/>
      <c r="N41" s="44"/>
      <c r="O41" s="44"/>
      <c r="P41"/>
    </row>
    <row r="42" spans="2:16" x14ac:dyDescent="0.3">
      <c r="B42" s="44"/>
      <c r="C42" s="44"/>
      <c r="D42" s="44"/>
      <c r="E42" s="45"/>
      <c r="F42" s="45"/>
      <c r="G42" s="44"/>
      <c r="H42" s="44"/>
      <c r="I42" s="44"/>
      <c r="J42" s="44"/>
      <c r="K42" s="44"/>
      <c r="L42" s="44"/>
      <c r="M42" s="44"/>
      <c r="N42" s="44"/>
      <c r="O42" s="44"/>
      <c r="P42"/>
    </row>
    <row r="43" spans="2:16" x14ac:dyDescent="0.3">
      <c r="B43" s="44"/>
      <c r="C43" s="44"/>
      <c r="D43" s="44"/>
      <c r="E43" s="45"/>
      <c r="F43" s="45"/>
      <c r="G43" s="44"/>
      <c r="H43" s="44"/>
      <c r="I43" s="44"/>
      <c r="J43" s="44"/>
      <c r="K43" s="44"/>
      <c r="L43" s="44"/>
      <c r="M43" s="44"/>
      <c r="N43" s="44"/>
      <c r="O43" s="44"/>
      <c r="P43"/>
    </row>
    <row r="44" spans="2:16" x14ac:dyDescent="0.3">
      <c r="B44" s="44"/>
      <c r="C44" s="44"/>
      <c r="D44" s="44"/>
      <c r="E44" s="45"/>
      <c r="F44" s="45"/>
      <c r="G44" s="44"/>
      <c r="H44" s="44"/>
      <c r="I44" s="44"/>
      <c r="J44" s="44"/>
      <c r="K44" s="44"/>
      <c r="L44" s="44"/>
      <c r="M44" s="44"/>
      <c r="N44" s="44"/>
      <c r="O44" s="44"/>
      <c r="P44"/>
    </row>
    <row r="45" spans="2:16" x14ac:dyDescent="0.3">
      <c r="B45" s="44"/>
      <c r="C45" s="44"/>
      <c r="D45" s="44"/>
      <c r="E45" s="45"/>
      <c r="F45" s="45"/>
      <c r="G45" s="44"/>
      <c r="H45" s="44"/>
      <c r="I45" s="44"/>
      <c r="J45" s="44"/>
      <c r="K45" s="44"/>
      <c r="L45" s="44"/>
      <c r="M45" s="44"/>
      <c r="N45" s="44"/>
      <c r="O45" s="44"/>
      <c r="P45"/>
    </row>
    <row r="46" spans="2:16" x14ac:dyDescent="0.3">
      <c r="B46" s="44"/>
      <c r="C46" s="44"/>
      <c r="D46" s="44"/>
      <c r="E46" s="45"/>
      <c r="F46" s="45"/>
      <c r="G46" s="44"/>
      <c r="H46" s="44"/>
      <c r="I46" s="44"/>
      <c r="J46" s="44"/>
      <c r="K46" s="44"/>
      <c r="L46" s="44"/>
      <c r="M46" s="44"/>
      <c r="N46" s="44"/>
      <c r="O46" s="44"/>
      <c r="P46"/>
    </row>
    <row r="47" spans="2:16" x14ac:dyDescent="0.3">
      <c r="B47" s="44"/>
      <c r="C47" s="44"/>
      <c r="D47" s="44"/>
      <c r="E47" s="45"/>
      <c r="F47" s="45"/>
      <c r="G47" s="44"/>
      <c r="H47" s="44"/>
      <c r="I47" s="44"/>
      <c r="J47" s="44"/>
      <c r="K47" s="44"/>
      <c r="L47" s="44"/>
      <c r="M47" s="44"/>
      <c r="N47" s="44"/>
      <c r="O47" s="44"/>
      <c r="P47"/>
    </row>
    <row r="48" spans="2:16" x14ac:dyDescent="0.3">
      <c r="B48" s="44"/>
      <c r="C48" s="44"/>
      <c r="D48" s="44"/>
      <c r="E48" s="45"/>
      <c r="F48" s="45"/>
      <c r="G48" s="44"/>
      <c r="H48" s="44"/>
      <c r="I48" s="44"/>
      <c r="J48" s="44"/>
      <c r="K48" s="44"/>
      <c r="L48" s="44"/>
      <c r="M48" s="44"/>
      <c r="N48" s="44"/>
      <c r="O48" s="44"/>
      <c r="P48"/>
    </row>
    <row r="49" spans="2:16" x14ac:dyDescent="0.3">
      <c r="B49" s="44"/>
      <c r="C49" s="44"/>
      <c r="D49" s="44"/>
      <c r="E49" s="45"/>
      <c r="F49" s="45"/>
      <c r="G49" s="44"/>
      <c r="H49" s="44"/>
      <c r="I49" s="44"/>
      <c r="J49" s="44"/>
      <c r="K49" s="44"/>
      <c r="L49" s="44"/>
      <c r="M49" s="44"/>
      <c r="N49" s="44"/>
      <c r="O49" s="44"/>
      <c r="P49"/>
    </row>
    <row r="50" spans="2:16" x14ac:dyDescent="0.3">
      <c r="B50" s="44"/>
      <c r="C50" s="44"/>
      <c r="D50" s="44"/>
      <c r="E50" s="45"/>
      <c r="F50" s="45"/>
      <c r="G50" s="44"/>
      <c r="H50" s="44"/>
      <c r="I50" s="44"/>
      <c r="J50" s="44"/>
      <c r="K50" s="44"/>
      <c r="L50" s="44"/>
      <c r="M50" s="44"/>
      <c r="N50" s="44"/>
      <c r="O50" s="44"/>
      <c r="P50"/>
    </row>
    <row r="51" spans="2:16" x14ac:dyDescent="0.3">
      <c r="B51" s="44"/>
      <c r="C51" s="44"/>
      <c r="D51" s="44"/>
      <c r="E51" s="45"/>
      <c r="F51" s="45"/>
      <c r="G51" s="44"/>
      <c r="H51" s="44"/>
      <c r="I51" s="44"/>
      <c r="J51" s="44"/>
      <c r="K51" s="44"/>
      <c r="L51" s="44"/>
      <c r="M51" s="44"/>
      <c r="N51" s="44"/>
      <c r="O51" s="44"/>
      <c r="P51"/>
    </row>
    <row r="52" spans="2:16" x14ac:dyDescent="0.3">
      <c r="B52" s="44"/>
      <c r="C52" s="44"/>
      <c r="D52" s="44"/>
      <c r="E52" s="45"/>
      <c r="F52" s="45"/>
      <c r="G52" s="44"/>
      <c r="H52" s="44"/>
      <c r="I52" s="44"/>
      <c r="J52" s="44"/>
      <c r="K52" s="44"/>
      <c r="L52" s="44"/>
      <c r="M52" s="44"/>
      <c r="N52" s="44"/>
      <c r="O52" s="44"/>
      <c r="P52"/>
    </row>
    <row r="53" spans="2:16" x14ac:dyDescent="0.3">
      <c r="B53" s="44"/>
      <c r="C53" s="44"/>
      <c r="D53" s="44"/>
      <c r="E53" s="45"/>
      <c r="F53" s="45"/>
      <c r="G53" s="44"/>
      <c r="H53" s="44"/>
      <c r="I53" s="44"/>
      <c r="J53" s="44"/>
      <c r="K53" s="44"/>
      <c r="L53" s="44"/>
      <c r="M53" s="44"/>
      <c r="N53" s="44"/>
      <c r="O53" s="44"/>
      <c r="P53"/>
    </row>
    <row r="54" spans="2:16" x14ac:dyDescent="0.3">
      <c r="B54" s="44"/>
      <c r="C54" s="44"/>
      <c r="D54" s="44"/>
      <c r="E54" s="45"/>
      <c r="F54" s="45"/>
      <c r="G54" s="44"/>
      <c r="H54" s="44"/>
      <c r="I54" s="44"/>
      <c r="J54" s="44"/>
      <c r="K54" s="44"/>
      <c r="L54" s="44"/>
      <c r="M54" s="44"/>
      <c r="N54" s="44"/>
      <c r="O54" s="44"/>
      <c r="P54"/>
    </row>
    <row r="55" spans="2:16" x14ac:dyDescent="0.3">
      <c r="B55" s="44"/>
      <c r="C55" s="44"/>
      <c r="D55" s="44"/>
      <c r="E55" s="45"/>
      <c r="F55" s="45"/>
      <c r="G55" s="44"/>
      <c r="H55" s="44"/>
      <c r="I55" s="44"/>
      <c r="J55" s="44"/>
      <c r="K55" s="44"/>
      <c r="L55" s="44"/>
      <c r="M55" s="44"/>
      <c r="N55" s="44"/>
      <c r="O55" s="44"/>
      <c r="P55"/>
    </row>
    <row r="56" spans="2:16" x14ac:dyDescent="0.3">
      <c r="B56" s="44"/>
      <c r="C56" s="44"/>
      <c r="D56" s="44"/>
      <c r="E56" s="45"/>
      <c r="F56" s="45"/>
      <c r="G56" s="44"/>
      <c r="H56" s="44"/>
      <c r="I56" s="44"/>
      <c r="J56" s="44"/>
      <c r="K56" s="44"/>
      <c r="L56" s="44"/>
      <c r="M56" s="44"/>
      <c r="N56" s="44"/>
      <c r="O56" s="44"/>
      <c r="P56"/>
    </row>
    <row r="57" spans="2:16" x14ac:dyDescent="0.3">
      <c r="B57" s="44"/>
      <c r="C57" s="44"/>
      <c r="D57" s="44"/>
      <c r="E57" s="45"/>
      <c r="F57" s="45"/>
      <c r="G57" s="44"/>
      <c r="H57" s="44"/>
      <c r="I57" s="44"/>
      <c r="J57" s="44"/>
      <c r="K57" s="44"/>
      <c r="L57" s="44"/>
      <c r="M57" s="44"/>
      <c r="N57" s="44"/>
      <c r="O57" s="44"/>
      <c r="P57"/>
    </row>
    <row r="58" spans="2:16" x14ac:dyDescent="0.3">
      <c r="B58" s="44"/>
      <c r="C58" s="44"/>
      <c r="D58" s="44"/>
      <c r="E58" s="45"/>
      <c r="F58" s="45"/>
      <c r="G58" s="44"/>
      <c r="H58" s="44"/>
      <c r="I58" s="44"/>
      <c r="J58" s="44"/>
      <c r="K58" s="44"/>
      <c r="L58" s="44"/>
      <c r="M58" s="44"/>
      <c r="N58" s="44"/>
      <c r="O58" s="44"/>
      <c r="P58"/>
    </row>
    <row r="59" spans="2:16" x14ac:dyDescent="0.3">
      <c r="B59" s="44"/>
      <c r="C59" s="44"/>
      <c r="D59" s="44"/>
      <c r="E59" s="45"/>
      <c r="F59" s="45"/>
      <c r="G59" s="44"/>
      <c r="H59" s="44"/>
      <c r="I59" s="44"/>
      <c r="J59" s="44"/>
      <c r="K59" s="44"/>
      <c r="L59" s="44"/>
      <c r="M59" s="44"/>
      <c r="N59" s="44"/>
      <c r="O59" s="44"/>
      <c r="P59"/>
    </row>
    <row r="60" spans="2:16" x14ac:dyDescent="0.3">
      <c r="B60" s="44"/>
      <c r="C60" s="44"/>
      <c r="D60" s="44"/>
      <c r="E60" s="45"/>
      <c r="F60" s="45"/>
      <c r="G60" s="44"/>
      <c r="H60" s="44"/>
      <c r="I60" s="44"/>
      <c r="J60" s="44"/>
      <c r="K60" s="44"/>
      <c r="L60" s="44"/>
      <c r="M60" s="44"/>
      <c r="N60" s="44"/>
      <c r="O60" s="44"/>
      <c r="P60"/>
    </row>
    <row r="61" spans="2:16" x14ac:dyDescent="0.3">
      <c r="B61" s="44"/>
      <c r="C61" s="44"/>
      <c r="D61" s="44"/>
      <c r="E61" s="45"/>
      <c r="F61" s="45"/>
      <c r="G61" s="44"/>
      <c r="H61" s="44"/>
      <c r="I61" s="44"/>
      <c r="J61" s="44"/>
      <c r="K61" s="44"/>
      <c r="L61" s="44"/>
      <c r="M61" s="44"/>
      <c r="N61" s="44"/>
      <c r="O61" s="44"/>
      <c r="P61"/>
    </row>
    <row r="62" spans="2:16" x14ac:dyDescent="0.3">
      <c r="B62" s="44"/>
      <c r="C62" s="44"/>
      <c r="D62" s="44"/>
      <c r="E62" s="45"/>
      <c r="F62" s="45"/>
      <c r="G62" s="44"/>
      <c r="H62" s="44"/>
      <c r="I62" s="44"/>
      <c r="J62" s="44"/>
      <c r="K62" s="44"/>
      <c r="L62" s="44"/>
      <c r="M62" s="44"/>
      <c r="N62" s="44"/>
      <c r="O62" s="44"/>
      <c r="P62"/>
    </row>
    <row r="63" spans="2:16" x14ac:dyDescent="0.3">
      <c r="B63" s="44"/>
      <c r="C63" s="44"/>
      <c r="D63" s="44"/>
      <c r="E63" s="45"/>
      <c r="F63" s="45"/>
      <c r="G63" s="44"/>
      <c r="H63" s="44"/>
      <c r="I63" s="44"/>
      <c r="J63" s="44"/>
      <c r="K63" s="44"/>
      <c r="L63" s="44"/>
      <c r="M63" s="44"/>
      <c r="N63" s="44"/>
      <c r="O63" s="44"/>
      <c r="P63"/>
    </row>
    <row r="64" spans="2:16" x14ac:dyDescent="0.3">
      <c r="B64" s="44"/>
      <c r="C64" s="44"/>
      <c r="D64" s="44"/>
      <c r="E64" s="45"/>
      <c r="F64" s="45"/>
      <c r="G64" s="44"/>
      <c r="H64" s="44"/>
      <c r="I64" s="44"/>
      <c r="J64" s="44"/>
      <c r="K64" s="44"/>
      <c r="L64" s="44"/>
      <c r="M64" s="44"/>
      <c r="N64" s="44"/>
      <c r="O64" s="44"/>
      <c r="P64"/>
    </row>
    <row r="65" spans="2:16" x14ac:dyDescent="0.3">
      <c r="B65" s="44"/>
      <c r="C65" s="44"/>
      <c r="D65" s="44"/>
      <c r="E65" s="45"/>
      <c r="F65" s="45"/>
      <c r="G65" s="44"/>
      <c r="H65" s="44"/>
      <c r="I65" s="44"/>
      <c r="J65" s="44"/>
      <c r="K65" s="44"/>
      <c r="L65" s="44"/>
      <c r="M65" s="44"/>
      <c r="N65" s="44"/>
      <c r="O65" s="44"/>
      <c r="P65"/>
    </row>
    <row r="66" spans="2:16" x14ac:dyDescent="0.3">
      <c r="B66" s="44"/>
      <c r="C66" s="44"/>
      <c r="D66" s="44"/>
      <c r="E66" s="45"/>
      <c r="F66" s="45"/>
      <c r="G66" s="44"/>
      <c r="H66" s="44"/>
      <c r="I66" s="44"/>
      <c r="J66" s="44"/>
      <c r="K66" s="44"/>
      <c r="L66" s="44"/>
      <c r="M66" s="44"/>
      <c r="N66" s="44"/>
      <c r="O66" s="44"/>
      <c r="P66"/>
    </row>
    <row r="67" spans="2:16" x14ac:dyDescent="0.3">
      <c r="B67" s="44"/>
      <c r="C67" s="44"/>
      <c r="D67" s="44"/>
      <c r="E67" s="45"/>
      <c r="F67" s="45"/>
      <c r="G67" s="44"/>
      <c r="H67" s="44"/>
      <c r="I67" s="44"/>
      <c r="J67" s="44"/>
      <c r="K67" s="44"/>
      <c r="L67" s="44"/>
      <c r="M67" s="44"/>
      <c r="N67" s="44"/>
      <c r="O67" s="44"/>
      <c r="P67"/>
    </row>
    <row r="68" spans="2:16" x14ac:dyDescent="0.3">
      <c r="B68" s="44"/>
      <c r="C68" s="44"/>
      <c r="D68" s="44"/>
      <c r="E68" s="45"/>
      <c r="F68" s="45"/>
      <c r="G68" s="44"/>
      <c r="H68" s="44"/>
      <c r="I68" s="44"/>
      <c r="J68" s="44"/>
      <c r="K68" s="44"/>
      <c r="L68" s="44"/>
      <c r="M68" s="44"/>
      <c r="N68" s="44"/>
      <c r="O68" s="44"/>
      <c r="P68"/>
    </row>
    <row r="69" spans="2:16" x14ac:dyDescent="0.3">
      <c r="B69" s="44"/>
      <c r="C69" s="44"/>
      <c r="D69" s="44"/>
      <c r="E69" s="45"/>
      <c r="F69" s="45"/>
      <c r="G69" s="44"/>
      <c r="H69" s="44"/>
      <c r="I69" s="44"/>
      <c r="J69" s="44"/>
      <c r="K69" s="44"/>
      <c r="L69" s="44"/>
      <c r="M69" s="44"/>
      <c r="N69" s="44"/>
      <c r="O69" s="44"/>
      <c r="P69"/>
    </row>
    <row r="70" spans="2:16" x14ac:dyDescent="0.3">
      <c r="B70" s="44"/>
      <c r="C70" s="44"/>
      <c r="D70" s="44"/>
      <c r="E70" s="45"/>
      <c r="F70" s="45"/>
      <c r="G70" s="44"/>
      <c r="H70" s="44"/>
      <c r="I70" s="44"/>
      <c r="J70" s="44"/>
      <c r="K70" s="44"/>
      <c r="L70" s="44"/>
      <c r="M70" s="44"/>
      <c r="N70" s="44"/>
      <c r="O70" s="44"/>
      <c r="P70"/>
    </row>
    <row r="71" spans="2:16" x14ac:dyDescent="0.3">
      <c r="B71" s="44"/>
      <c r="C71" s="44"/>
      <c r="D71" s="44"/>
      <c r="E71" s="45"/>
      <c r="F71" s="45"/>
      <c r="G71" s="44"/>
      <c r="H71" s="44"/>
      <c r="I71" s="44"/>
      <c r="J71" s="44"/>
      <c r="K71" s="44"/>
      <c r="L71" s="44"/>
      <c r="M71" s="44"/>
      <c r="N71" s="44"/>
      <c r="O71" s="44"/>
      <c r="P71"/>
    </row>
    <row r="72" spans="2:16" x14ac:dyDescent="0.3">
      <c r="B72" s="44"/>
      <c r="C72" s="44"/>
      <c r="D72" s="44"/>
      <c r="E72" s="45"/>
      <c r="F72" s="45"/>
      <c r="G72" s="44"/>
      <c r="H72" s="44"/>
      <c r="I72" s="44"/>
      <c r="J72" s="44"/>
      <c r="K72" s="44"/>
      <c r="L72" s="44"/>
      <c r="M72" s="44"/>
      <c r="N72" s="44"/>
      <c r="O72" s="44"/>
      <c r="P72"/>
    </row>
    <row r="73" spans="2:16" x14ac:dyDescent="0.3">
      <c r="B73" s="44"/>
      <c r="C73" s="44"/>
      <c r="D73" s="44"/>
      <c r="E73" s="45"/>
      <c r="F73" s="45"/>
      <c r="G73" s="44"/>
      <c r="H73" s="44"/>
      <c r="I73" s="44"/>
      <c r="J73" s="44"/>
      <c r="K73" s="44"/>
      <c r="L73" s="44"/>
      <c r="M73" s="44"/>
      <c r="N73" s="44"/>
      <c r="O73" s="44"/>
      <c r="P73"/>
    </row>
    <row r="74" spans="2:16" x14ac:dyDescent="0.3">
      <c r="B74" s="44"/>
      <c r="C74" s="44"/>
      <c r="D74" s="44"/>
      <c r="E74" s="45"/>
      <c r="F74" s="45"/>
      <c r="G74" s="44"/>
      <c r="H74" s="44"/>
      <c r="I74" s="44"/>
      <c r="J74" s="44"/>
      <c r="K74" s="44"/>
      <c r="L74" s="44"/>
      <c r="M74" s="44"/>
      <c r="N74" s="44"/>
      <c r="O74" s="44"/>
      <c r="P74"/>
    </row>
    <row r="75" spans="2:16" x14ac:dyDescent="0.3">
      <c r="B75" s="44"/>
      <c r="C75" s="44"/>
      <c r="D75" s="44"/>
      <c r="E75" s="45"/>
      <c r="F75" s="45"/>
      <c r="G75" s="44"/>
      <c r="H75" s="44"/>
      <c r="I75" s="44"/>
      <c r="J75" s="44"/>
      <c r="K75" s="44"/>
      <c r="L75" s="44"/>
      <c r="M75" s="44"/>
      <c r="N75" s="44"/>
      <c r="O75" s="44"/>
      <c r="P75"/>
    </row>
    <row r="76" spans="2:16" x14ac:dyDescent="0.3">
      <c r="B76" s="44"/>
      <c r="C76" s="44"/>
      <c r="D76" s="44"/>
      <c r="E76" s="45"/>
      <c r="F76" s="45"/>
      <c r="G76" s="44"/>
      <c r="H76" s="44"/>
      <c r="I76" s="44"/>
      <c r="J76" s="44"/>
      <c r="K76" s="44"/>
      <c r="L76" s="44"/>
      <c r="M76" s="44"/>
      <c r="N76" s="44"/>
      <c r="O76" s="44"/>
      <c r="P76"/>
    </row>
    <row r="77" spans="2:16" x14ac:dyDescent="0.3">
      <c r="B77" s="44"/>
      <c r="C77" s="44"/>
      <c r="D77" s="44"/>
      <c r="E77" s="45"/>
      <c r="F77" s="45"/>
      <c r="G77" s="44"/>
      <c r="H77" s="44"/>
      <c r="I77" s="44"/>
      <c r="J77" s="44"/>
      <c r="K77" s="44"/>
      <c r="L77" s="44"/>
      <c r="M77" s="44"/>
      <c r="N77" s="44"/>
      <c r="O77" s="44"/>
      <c r="P77"/>
    </row>
    <row r="78" spans="2:16" x14ac:dyDescent="0.3">
      <c r="B78" s="44"/>
      <c r="C78" s="44"/>
      <c r="D78" s="44"/>
      <c r="E78" s="45"/>
      <c r="F78" s="45"/>
      <c r="G78" s="44"/>
      <c r="H78" s="44"/>
      <c r="I78" s="44"/>
      <c r="J78" s="44"/>
      <c r="K78" s="44"/>
      <c r="L78" s="44"/>
      <c r="M78" s="44"/>
      <c r="N78" s="44"/>
      <c r="O78" s="44"/>
      <c r="P78"/>
    </row>
    <row r="79" spans="2:16" x14ac:dyDescent="0.3">
      <c r="B79" s="44"/>
      <c r="C79" s="44"/>
      <c r="D79" s="44"/>
      <c r="E79" s="45"/>
      <c r="F79" s="45"/>
      <c r="G79" s="44"/>
      <c r="H79" s="44"/>
      <c r="I79" s="44"/>
      <c r="J79" s="44"/>
      <c r="K79" s="44"/>
      <c r="L79" s="44"/>
      <c r="M79" s="44"/>
      <c r="N79" s="44"/>
      <c r="O79" s="44"/>
      <c r="P79"/>
    </row>
    <row r="80" spans="2:16" x14ac:dyDescent="0.3">
      <c r="B80" s="44"/>
      <c r="C80" s="44"/>
      <c r="D80" s="44"/>
      <c r="E80" s="45"/>
      <c r="F80" s="45"/>
      <c r="G80" s="44"/>
      <c r="H80" s="44"/>
      <c r="I80" s="44"/>
      <c r="J80" s="44"/>
      <c r="K80" s="44"/>
      <c r="L80" s="44"/>
      <c r="M80" s="44"/>
      <c r="N80" s="44"/>
      <c r="O80" s="44"/>
      <c r="P80"/>
    </row>
    <row r="81" spans="2:16" x14ac:dyDescent="0.3">
      <c r="B81" s="44"/>
      <c r="C81" s="44"/>
      <c r="D81" s="44"/>
      <c r="E81" s="45"/>
      <c r="F81" s="45"/>
      <c r="G81" s="44"/>
      <c r="H81" s="44"/>
      <c r="I81" s="44"/>
      <c r="J81" s="44"/>
      <c r="K81" s="44"/>
      <c r="L81" s="44"/>
      <c r="M81" s="44"/>
      <c r="N81" s="44"/>
      <c r="O81" s="44"/>
      <c r="P81"/>
    </row>
    <row r="82" spans="2:16" x14ac:dyDescent="0.3">
      <c r="B82" s="44"/>
      <c r="C82" s="44"/>
      <c r="D82" s="44"/>
      <c r="E82" s="45"/>
      <c r="F82" s="45"/>
      <c r="G82" s="44"/>
      <c r="H82" s="44"/>
      <c r="I82" s="44"/>
      <c r="J82" s="44"/>
      <c r="K82" s="44"/>
      <c r="L82" s="44"/>
      <c r="M82" s="44"/>
      <c r="N82" s="44"/>
      <c r="O82" s="44"/>
      <c r="P82"/>
    </row>
    <row r="83" spans="2:16" x14ac:dyDescent="0.3">
      <c r="B83" s="44"/>
      <c r="C83" s="44"/>
      <c r="D83" s="44"/>
      <c r="E83" s="45"/>
      <c r="F83" s="45"/>
      <c r="G83" s="44"/>
      <c r="H83" s="44"/>
      <c r="I83" s="44"/>
      <c r="J83" s="44"/>
      <c r="K83" s="44"/>
      <c r="L83" s="44"/>
      <c r="M83" s="44"/>
      <c r="N83" s="44"/>
      <c r="O83" s="44"/>
      <c r="P83"/>
    </row>
    <row r="84" spans="2:16" x14ac:dyDescent="0.3">
      <c r="B84" s="44"/>
      <c r="C84" s="44"/>
      <c r="D84" s="44"/>
      <c r="E84" s="45"/>
      <c r="F84" s="45"/>
      <c r="G84" s="44"/>
      <c r="H84" s="44"/>
      <c r="I84" s="44"/>
      <c r="J84" s="44"/>
      <c r="K84" s="44"/>
      <c r="L84" s="44"/>
      <c r="M84" s="44"/>
      <c r="N84" s="44"/>
      <c r="O84" s="44"/>
      <c r="P84"/>
    </row>
    <row r="85" spans="2:16" x14ac:dyDescent="0.3">
      <c r="B85" s="44"/>
      <c r="C85" s="44"/>
      <c r="D85" s="44"/>
      <c r="E85" s="45"/>
      <c r="F85" s="45"/>
      <c r="G85" s="44"/>
      <c r="H85" s="44"/>
      <c r="I85" s="44"/>
      <c r="J85" s="44"/>
      <c r="K85" s="44"/>
      <c r="L85" s="44"/>
      <c r="M85" s="44"/>
      <c r="N85" s="44"/>
      <c r="O85" s="44"/>
      <c r="P85"/>
    </row>
    <row r="86" spans="2:16" x14ac:dyDescent="0.3">
      <c r="B86" s="44"/>
      <c r="C86" s="44"/>
      <c r="D86" s="44"/>
      <c r="E86" s="45"/>
      <c r="F86" s="45"/>
      <c r="G86" s="44"/>
      <c r="H86" s="44"/>
      <c r="I86" s="44"/>
      <c r="J86" s="44"/>
      <c r="K86" s="44"/>
      <c r="L86" s="44"/>
      <c r="M86" s="44"/>
      <c r="N86" s="44"/>
      <c r="O86" s="44"/>
      <c r="P86"/>
    </row>
    <row r="87" spans="2:16" x14ac:dyDescent="0.3">
      <c r="B87" s="44"/>
      <c r="C87" s="44"/>
      <c r="D87" s="44"/>
      <c r="E87" s="45"/>
      <c r="F87" s="45"/>
      <c r="G87" s="44"/>
      <c r="H87" s="44"/>
      <c r="I87" s="44"/>
      <c r="J87" s="44"/>
      <c r="K87" s="44"/>
      <c r="L87" s="44"/>
      <c r="M87" s="44"/>
      <c r="N87" s="44"/>
      <c r="O87" s="44"/>
      <c r="P87"/>
    </row>
    <row r="88" spans="2:16" x14ac:dyDescent="0.3">
      <c r="B88" s="44"/>
      <c r="C88" s="44"/>
      <c r="D88" s="44"/>
      <c r="E88" s="45"/>
      <c r="F88" s="45"/>
      <c r="G88" s="44"/>
      <c r="H88" s="44"/>
      <c r="I88" s="44"/>
      <c r="J88" s="44"/>
      <c r="K88" s="44"/>
      <c r="L88" s="44"/>
      <c r="M88" s="44"/>
      <c r="N88" s="44"/>
      <c r="O88" s="44"/>
      <c r="P88"/>
    </row>
    <row r="89" spans="2:16" x14ac:dyDescent="0.3">
      <c r="B89" s="44"/>
      <c r="C89" s="44"/>
      <c r="D89" s="44"/>
      <c r="E89" s="45"/>
      <c r="F89" s="45"/>
      <c r="G89" s="44"/>
      <c r="H89" s="44"/>
      <c r="I89" s="44"/>
      <c r="J89" s="44"/>
      <c r="K89" s="44"/>
      <c r="L89" s="44"/>
      <c r="M89" s="44"/>
      <c r="N89" s="44"/>
      <c r="O89" s="44"/>
      <c r="P89"/>
    </row>
    <row r="90" spans="2:16" x14ac:dyDescent="0.3">
      <c r="B90" s="44"/>
      <c r="C90" s="44"/>
      <c r="D90" s="44"/>
      <c r="E90" s="45"/>
      <c r="F90" s="45"/>
      <c r="G90" s="44"/>
      <c r="H90" s="44"/>
      <c r="I90" s="44"/>
      <c r="J90" s="44"/>
      <c r="K90" s="44"/>
      <c r="L90" s="44"/>
      <c r="M90" s="44"/>
      <c r="N90" s="44"/>
      <c r="O90" s="44"/>
      <c r="P90"/>
    </row>
    <row r="91" spans="2:16" x14ac:dyDescent="0.3">
      <c r="B91" s="44"/>
      <c r="C91" s="44"/>
      <c r="D91" s="44"/>
      <c r="E91" s="45"/>
      <c r="F91" s="45"/>
      <c r="G91" s="44"/>
      <c r="H91" s="44"/>
      <c r="I91" s="44"/>
      <c r="J91" s="44"/>
      <c r="K91" s="44"/>
      <c r="L91" s="44"/>
      <c r="M91" s="44"/>
      <c r="N91" s="44"/>
      <c r="O91" s="44"/>
      <c r="P91"/>
    </row>
    <row r="92" spans="2:16" x14ac:dyDescent="0.3">
      <c r="B92" s="44"/>
      <c r="C92" s="44"/>
      <c r="D92" s="44"/>
      <c r="E92" s="45"/>
      <c r="F92" s="45"/>
      <c r="G92" s="44"/>
      <c r="H92" s="44"/>
      <c r="I92" s="44"/>
      <c r="J92" s="44"/>
      <c r="K92" s="44"/>
      <c r="L92" s="44"/>
      <c r="M92" s="44"/>
      <c r="N92" s="44"/>
      <c r="O92" s="44"/>
      <c r="P92"/>
    </row>
    <row r="93" spans="2:16" x14ac:dyDescent="0.3">
      <c r="B93" s="44"/>
      <c r="C93" s="44"/>
      <c r="D93" s="44"/>
      <c r="E93" s="45"/>
      <c r="F93" s="45"/>
      <c r="G93" s="44"/>
      <c r="H93" s="44"/>
      <c r="I93" s="44"/>
      <c r="J93" s="44"/>
      <c r="K93" s="44"/>
      <c r="L93" s="44"/>
      <c r="M93" s="44"/>
      <c r="N93" s="44"/>
      <c r="O93" s="44"/>
      <c r="P93"/>
    </row>
    <row r="94" spans="2:16" x14ac:dyDescent="0.3">
      <c r="B94" s="44"/>
      <c r="C94" s="44"/>
      <c r="D94" s="44"/>
      <c r="E94" s="45"/>
      <c r="F94" s="45"/>
      <c r="G94" s="44"/>
      <c r="H94" s="44"/>
      <c r="I94" s="44"/>
      <c r="J94" s="44"/>
      <c r="K94" s="44"/>
      <c r="L94" s="44"/>
      <c r="M94" s="44"/>
      <c r="N94" s="44"/>
      <c r="O94" s="44"/>
      <c r="P94"/>
    </row>
    <row r="95" spans="2:16" x14ac:dyDescent="0.3">
      <c r="B95" s="44"/>
      <c r="C95" s="44"/>
      <c r="D95" s="44"/>
      <c r="E95" s="45"/>
      <c r="F95" s="45"/>
      <c r="G95" s="44"/>
      <c r="H95" s="44"/>
      <c r="I95" s="44"/>
      <c r="J95" s="44"/>
      <c r="K95" s="44"/>
      <c r="L95" s="44"/>
      <c r="M95" s="44"/>
      <c r="N95" s="44"/>
      <c r="O95" s="44"/>
      <c r="P95"/>
    </row>
    <row r="96" spans="2:16" x14ac:dyDescent="0.3">
      <c r="B96" s="44"/>
      <c r="C96" s="44"/>
      <c r="D96" s="44"/>
      <c r="E96" s="45"/>
      <c r="F96" s="45"/>
      <c r="G96" s="44"/>
      <c r="H96" s="44"/>
      <c r="I96" s="44"/>
      <c r="J96" s="44"/>
      <c r="K96" s="44"/>
      <c r="L96" s="44"/>
      <c r="M96" s="44"/>
      <c r="N96" s="44"/>
      <c r="O96" s="44"/>
      <c r="P96"/>
    </row>
    <row r="97" spans="2:16" x14ac:dyDescent="0.3">
      <c r="B97" s="44"/>
      <c r="C97" s="44"/>
      <c r="D97" s="44"/>
      <c r="E97" s="45"/>
      <c r="F97" s="45"/>
      <c r="G97" s="44"/>
      <c r="H97" s="44"/>
      <c r="I97" s="44"/>
      <c r="J97" s="44"/>
      <c r="K97" s="44"/>
      <c r="L97" s="44"/>
      <c r="M97" s="44"/>
      <c r="N97" s="44"/>
      <c r="O97" s="44"/>
      <c r="P97"/>
    </row>
    <row r="98" spans="2:16" x14ac:dyDescent="0.3">
      <c r="B98" s="44"/>
      <c r="C98" s="44"/>
      <c r="D98" s="44"/>
      <c r="E98" s="45"/>
      <c r="F98" s="45"/>
      <c r="G98" s="44"/>
      <c r="H98" s="44"/>
      <c r="I98" s="44"/>
      <c r="J98" s="44"/>
      <c r="K98" s="44"/>
      <c r="L98" s="44"/>
      <c r="M98" s="44"/>
      <c r="N98" s="44"/>
      <c r="O98" s="44"/>
      <c r="P98"/>
    </row>
    <row r="99" spans="2:16" x14ac:dyDescent="0.3">
      <c r="B99" s="44"/>
      <c r="C99" s="44"/>
      <c r="D99" s="44"/>
      <c r="E99" s="45"/>
      <c r="F99" s="45"/>
      <c r="G99" s="44"/>
      <c r="H99" s="44"/>
      <c r="I99" s="44"/>
      <c r="J99" s="44"/>
      <c r="K99" s="44"/>
      <c r="L99" s="44"/>
      <c r="M99" s="44"/>
      <c r="N99" s="44"/>
      <c r="O99" s="44"/>
      <c r="P99"/>
    </row>
    <row r="100" spans="2:16" x14ac:dyDescent="0.3">
      <c r="B100" s="44"/>
      <c r="C100" s="44"/>
      <c r="D100" s="44"/>
      <c r="E100" s="45"/>
      <c r="F100" s="45"/>
      <c r="G100" s="44"/>
      <c r="H100" s="44"/>
      <c r="I100" s="44"/>
      <c r="J100" s="44"/>
      <c r="K100" s="44"/>
      <c r="L100" s="44"/>
      <c r="M100" s="44"/>
      <c r="N100" s="44"/>
      <c r="O100" s="44"/>
      <c r="P100"/>
    </row>
    <row r="101" spans="2:16" x14ac:dyDescent="0.3">
      <c r="B101" s="44"/>
      <c r="C101" s="44"/>
      <c r="D101" s="44"/>
      <c r="E101" s="45"/>
      <c r="F101" s="45"/>
      <c r="G101" s="44"/>
      <c r="H101" s="44"/>
      <c r="I101" s="44"/>
      <c r="J101" s="44"/>
      <c r="K101" s="44"/>
      <c r="L101" s="44"/>
      <c r="M101" s="44"/>
      <c r="N101" s="44"/>
      <c r="O101" s="44"/>
      <c r="P101"/>
    </row>
    <row r="102" spans="2:16" x14ac:dyDescent="0.3">
      <c r="B102" s="44"/>
      <c r="C102" s="44"/>
      <c r="D102" s="44"/>
      <c r="E102" s="45"/>
      <c r="F102" s="45"/>
      <c r="G102" s="44"/>
      <c r="H102" s="44"/>
      <c r="I102" s="44"/>
      <c r="J102" s="44"/>
      <c r="K102" s="44"/>
      <c r="L102" s="44"/>
      <c r="M102" s="44"/>
      <c r="N102" s="44"/>
      <c r="O102" s="44"/>
      <c r="P102"/>
    </row>
    <row r="103" spans="2:16" x14ac:dyDescent="0.3">
      <c r="B103" s="44"/>
      <c r="C103" s="44"/>
      <c r="D103" s="44"/>
      <c r="E103" s="45"/>
      <c r="F103" s="45"/>
      <c r="G103" s="44"/>
      <c r="H103" s="44"/>
      <c r="I103" s="44"/>
      <c r="J103" s="44"/>
      <c r="K103" s="44"/>
      <c r="L103" s="44"/>
      <c r="M103" s="44"/>
      <c r="N103" s="44"/>
      <c r="O103" s="44"/>
      <c r="P103"/>
    </row>
    <row r="104" spans="2:16" x14ac:dyDescent="0.3">
      <c r="B104" s="44"/>
      <c r="C104" s="44"/>
      <c r="D104" s="44"/>
      <c r="E104" s="45"/>
      <c r="F104" s="45"/>
      <c r="G104" s="44"/>
      <c r="H104" s="44"/>
      <c r="I104" s="44"/>
      <c r="J104" s="44"/>
      <c r="K104" s="44"/>
      <c r="L104" s="44"/>
      <c r="M104" s="44"/>
      <c r="N104" s="44"/>
      <c r="O104" s="44"/>
      <c r="P104"/>
    </row>
    <row r="105" spans="2:16" x14ac:dyDescent="0.3">
      <c r="B105" s="44"/>
      <c r="C105" s="44"/>
      <c r="D105" s="44"/>
      <c r="E105" s="45"/>
      <c r="F105" s="45"/>
      <c r="G105" s="44"/>
      <c r="H105" s="44"/>
      <c r="I105" s="44"/>
      <c r="J105" s="44"/>
      <c r="K105" s="44"/>
      <c r="L105" s="44"/>
      <c r="M105" s="44"/>
      <c r="N105" s="44"/>
      <c r="O105" s="44"/>
      <c r="P105"/>
    </row>
    <row r="106" spans="2:16" x14ac:dyDescent="0.3">
      <c r="B106" s="44"/>
      <c r="C106" s="44"/>
      <c r="D106" s="44"/>
      <c r="E106" s="45"/>
      <c r="F106" s="45"/>
      <c r="G106" s="44"/>
      <c r="H106" s="44"/>
      <c r="I106" s="44"/>
      <c r="J106" s="44"/>
      <c r="K106" s="44"/>
      <c r="L106" s="44"/>
      <c r="M106" s="44"/>
      <c r="N106" s="44"/>
      <c r="O106" s="44"/>
      <c r="P106"/>
    </row>
    <row r="107" spans="2:16" x14ac:dyDescent="0.3">
      <c r="B107" s="44"/>
      <c r="C107" s="44"/>
      <c r="D107" s="44"/>
      <c r="E107" s="45"/>
      <c r="F107" s="45"/>
      <c r="G107" s="44"/>
      <c r="H107" s="44"/>
      <c r="I107" s="44"/>
      <c r="J107" s="44"/>
      <c r="K107" s="44"/>
      <c r="L107" s="44"/>
      <c r="M107" s="44"/>
      <c r="N107" s="44"/>
      <c r="O107" s="44"/>
      <c r="P107"/>
    </row>
    <row r="108" spans="2:16" x14ac:dyDescent="0.3">
      <c r="B108" s="44"/>
      <c r="C108" s="44"/>
      <c r="D108" s="44"/>
      <c r="E108" s="45"/>
      <c r="F108" s="45"/>
      <c r="G108" s="44"/>
      <c r="H108" s="44"/>
      <c r="I108" s="44"/>
      <c r="J108" s="44"/>
      <c r="K108" s="44"/>
      <c r="L108" s="44"/>
      <c r="M108" s="44"/>
      <c r="N108" s="44"/>
      <c r="O108" s="44"/>
      <c r="P108"/>
    </row>
    <row r="109" spans="2:16" x14ac:dyDescent="0.3">
      <c r="B109" s="44"/>
      <c r="C109" s="44"/>
      <c r="D109" s="44"/>
      <c r="E109" s="45"/>
      <c r="F109" s="45"/>
      <c r="G109" s="44"/>
      <c r="H109" s="44"/>
      <c r="I109" s="44"/>
      <c r="J109" s="44"/>
      <c r="K109" s="44"/>
      <c r="L109" s="44"/>
      <c r="M109" s="44"/>
      <c r="N109" s="44"/>
      <c r="O109" s="44"/>
      <c r="P109"/>
    </row>
    <row r="110" spans="2:16" x14ac:dyDescent="0.3">
      <c r="B110" s="44"/>
      <c r="C110" s="44"/>
      <c r="D110" s="44"/>
      <c r="E110" s="45"/>
      <c r="F110" s="45"/>
      <c r="G110" s="44"/>
      <c r="H110" s="44"/>
      <c r="I110" s="44"/>
      <c r="J110" s="44"/>
      <c r="K110" s="44"/>
      <c r="L110" s="44"/>
      <c r="M110" s="44"/>
      <c r="N110" s="44"/>
      <c r="O110" s="44"/>
      <c r="P110"/>
    </row>
    <row r="111" spans="2:16" x14ac:dyDescent="0.3">
      <c r="B111" s="44"/>
      <c r="C111" s="44"/>
      <c r="D111" s="44"/>
      <c r="E111" s="45"/>
      <c r="F111" s="45"/>
      <c r="G111" s="44"/>
      <c r="H111" s="44"/>
      <c r="I111" s="44"/>
      <c r="J111" s="44"/>
      <c r="K111" s="44"/>
      <c r="L111" s="44"/>
      <c r="M111" s="44"/>
      <c r="N111" s="44"/>
      <c r="O111" s="44"/>
      <c r="P111"/>
    </row>
    <row r="112" spans="2:16" x14ac:dyDescent="0.3">
      <c r="B112" s="44"/>
      <c r="C112" s="44"/>
      <c r="D112" s="44"/>
      <c r="E112" s="45"/>
      <c r="F112" s="45"/>
      <c r="G112" s="44"/>
      <c r="H112" s="44"/>
      <c r="I112" s="44"/>
      <c r="J112" s="44"/>
      <c r="K112" s="44"/>
      <c r="L112" s="44"/>
      <c r="M112" s="44"/>
      <c r="N112" s="44"/>
      <c r="O112" s="44"/>
      <c r="P112"/>
    </row>
    <row r="113" spans="2:16" x14ac:dyDescent="0.3">
      <c r="B113" s="44"/>
      <c r="C113" s="44"/>
      <c r="D113" s="44"/>
      <c r="E113" s="45"/>
      <c r="F113" s="45"/>
      <c r="G113" s="44"/>
      <c r="H113" s="44"/>
      <c r="I113" s="44"/>
      <c r="J113" s="44"/>
      <c r="K113" s="44"/>
      <c r="L113" s="44"/>
      <c r="M113" s="44"/>
      <c r="N113" s="44"/>
      <c r="O113" s="44"/>
      <c r="P113"/>
    </row>
    <row r="114" spans="2:16" x14ac:dyDescent="0.3">
      <c r="B114" s="44"/>
      <c r="C114" s="44"/>
      <c r="D114" s="44"/>
      <c r="E114" s="45"/>
      <c r="F114" s="45"/>
      <c r="G114" s="44"/>
      <c r="H114" s="44"/>
      <c r="I114" s="44"/>
      <c r="J114" s="44"/>
      <c r="K114" s="44"/>
      <c r="L114" s="44"/>
      <c r="M114" s="44"/>
      <c r="N114" s="44"/>
      <c r="O114" s="44"/>
      <c r="P114"/>
    </row>
    <row r="115" spans="2:16" x14ac:dyDescent="0.3">
      <c r="B115" s="44"/>
      <c r="C115" s="44"/>
      <c r="D115" s="44"/>
      <c r="E115" s="45"/>
      <c r="F115" s="45"/>
      <c r="G115" s="44"/>
      <c r="H115" s="44"/>
      <c r="I115" s="44"/>
      <c r="J115" s="44"/>
      <c r="K115" s="44"/>
      <c r="L115" s="44"/>
      <c r="M115" s="44"/>
      <c r="N115" s="44"/>
      <c r="O115" s="44"/>
      <c r="P115"/>
    </row>
    <row r="116" spans="2:16" x14ac:dyDescent="0.3">
      <c r="B116" s="44"/>
      <c r="C116" s="44"/>
      <c r="D116" s="44"/>
      <c r="E116" s="45"/>
      <c r="F116" s="45"/>
      <c r="G116" s="44"/>
      <c r="H116" s="44"/>
      <c r="I116" s="44"/>
      <c r="J116" s="44"/>
      <c r="K116" s="44"/>
      <c r="L116" s="44"/>
      <c r="M116" s="44"/>
      <c r="N116" s="44"/>
      <c r="O116" s="44"/>
      <c r="P116"/>
    </row>
    <row r="117" spans="2:16" x14ac:dyDescent="0.3">
      <c r="B117" s="44"/>
      <c r="C117" s="44"/>
      <c r="D117" s="44"/>
      <c r="E117" s="45"/>
      <c r="F117" s="45"/>
      <c r="G117" s="44"/>
      <c r="H117" s="44"/>
      <c r="I117" s="44"/>
      <c r="J117" s="44"/>
      <c r="K117" s="44"/>
      <c r="L117" s="44"/>
      <c r="M117" s="44"/>
      <c r="N117" s="44"/>
      <c r="O117" s="44"/>
      <c r="P117"/>
    </row>
    <row r="118" spans="2:16" x14ac:dyDescent="0.3">
      <c r="B118" s="44"/>
      <c r="C118" s="44"/>
      <c r="D118" s="44"/>
      <c r="E118" s="45"/>
      <c r="F118" s="45"/>
      <c r="G118" s="44"/>
      <c r="H118" s="44"/>
      <c r="I118" s="44"/>
      <c r="J118" s="44"/>
      <c r="K118" s="44"/>
      <c r="L118" s="44"/>
      <c r="M118" s="44"/>
      <c r="N118" s="44"/>
      <c r="O118" s="44"/>
      <c r="P118"/>
    </row>
    <row r="119" spans="2:16" x14ac:dyDescent="0.3">
      <c r="B119" s="44"/>
      <c r="C119" s="44"/>
      <c r="D119" s="44"/>
      <c r="E119" s="45"/>
      <c r="F119" s="45"/>
      <c r="G119" s="44"/>
      <c r="H119" s="44"/>
      <c r="I119" s="44"/>
      <c r="J119" s="44"/>
      <c r="K119" s="44"/>
      <c r="L119" s="44"/>
      <c r="M119" s="44"/>
      <c r="N119" s="44"/>
      <c r="O119" s="44"/>
      <c r="P119"/>
    </row>
    <row r="120" spans="2:16" x14ac:dyDescent="0.3">
      <c r="B120" s="44"/>
      <c r="C120" s="44"/>
      <c r="D120" s="44"/>
      <c r="E120" s="45"/>
      <c r="F120" s="45"/>
      <c r="G120" s="44"/>
      <c r="H120" s="44"/>
      <c r="I120" s="44"/>
      <c r="J120" s="44"/>
      <c r="K120" s="44"/>
      <c r="L120" s="44"/>
      <c r="M120" s="44"/>
      <c r="N120" s="44"/>
      <c r="O120" s="44"/>
      <c r="P120"/>
    </row>
    <row r="121" spans="2:16" x14ac:dyDescent="0.3">
      <c r="B121" s="44"/>
      <c r="C121" s="44"/>
      <c r="D121" s="44"/>
      <c r="E121" s="45"/>
      <c r="F121" s="45"/>
      <c r="G121" s="44"/>
      <c r="H121" s="44"/>
      <c r="I121" s="44"/>
      <c r="J121" s="44"/>
      <c r="K121" s="44"/>
      <c r="L121" s="44"/>
      <c r="M121" s="44"/>
      <c r="N121" s="44"/>
      <c r="O121" s="44"/>
      <c r="P121"/>
    </row>
    <row r="122" spans="2:16" x14ac:dyDescent="0.3">
      <c r="B122" s="44"/>
      <c r="C122" s="44"/>
      <c r="D122" s="44"/>
      <c r="E122" s="45"/>
      <c r="F122" s="45"/>
      <c r="G122" s="44"/>
      <c r="H122" s="44"/>
      <c r="I122" s="44"/>
      <c r="J122" s="44"/>
      <c r="K122" s="44"/>
      <c r="L122" s="44"/>
      <c r="M122" s="44"/>
      <c r="N122" s="44"/>
      <c r="O122" s="44"/>
      <c r="P122"/>
    </row>
    <row r="123" spans="2:16" x14ac:dyDescent="0.3">
      <c r="B123" s="44"/>
      <c r="C123" s="44"/>
      <c r="D123" s="44"/>
      <c r="E123" s="45"/>
      <c r="F123" s="45"/>
      <c r="G123" s="44"/>
      <c r="H123" s="44"/>
      <c r="I123" s="44"/>
      <c r="J123" s="44"/>
      <c r="K123" s="44"/>
      <c r="L123" s="44"/>
      <c r="M123" s="44"/>
      <c r="N123" s="44"/>
      <c r="O123" s="44"/>
      <c r="P123"/>
    </row>
    <row r="124" spans="2:16" x14ac:dyDescent="0.3">
      <c r="B124" s="44"/>
      <c r="C124" s="44"/>
      <c r="D124" s="44"/>
      <c r="E124" s="45"/>
      <c r="F124" s="45"/>
      <c r="G124" s="44"/>
      <c r="H124" s="44"/>
      <c r="I124" s="44"/>
      <c r="J124" s="44"/>
      <c r="K124" s="44"/>
      <c r="L124" s="44"/>
      <c r="M124" s="44"/>
      <c r="N124" s="44"/>
      <c r="O124" s="44"/>
      <c r="P124"/>
    </row>
    <row r="125" spans="2:16" x14ac:dyDescent="0.3">
      <c r="B125" s="44"/>
      <c r="C125" s="44"/>
      <c r="D125" s="44"/>
      <c r="E125" s="45"/>
      <c r="F125" s="45"/>
      <c r="G125" s="44"/>
      <c r="H125" s="44"/>
      <c r="I125" s="44"/>
      <c r="J125" s="44"/>
      <c r="K125" s="44"/>
      <c r="L125" s="44"/>
      <c r="M125" s="44"/>
      <c r="N125" s="44"/>
      <c r="O125" s="44"/>
      <c r="P125"/>
    </row>
    <row r="126" spans="2:16" x14ac:dyDescent="0.3">
      <c r="B126" s="44"/>
      <c r="C126" s="44"/>
      <c r="D126" s="44"/>
      <c r="E126" s="45"/>
      <c r="F126" s="45"/>
      <c r="G126" s="44"/>
      <c r="H126" s="44"/>
      <c r="I126" s="44"/>
      <c r="J126" s="44"/>
      <c r="K126" s="44"/>
      <c r="L126" s="44"/>
      <c r="M126" s="44"/>
      <c r="N126" s="44"/>
      <c r="O126" s="44"/>
      <c r="P126"/>
    </row>
    <row r="127" spans="2:16" x14ac:dyDescent="0.3">
      <c r="B127" s="44"/>
      <c r="C127" s="44"/>
      <c r="D127" s="44"/>
      <c r="E127" s="45"/>
      <c r="F127" s="45"/>
      <c r="G127" s="44"/>
      <c r="H127" s="44"/>
      <c r="I127" s="44"/>
      <c r="J127" s="44"/>
      <c r="K127" s="44"/>
      <c r="L127" s="44"/>
      <c r="M127" s="44"/>
      <c r="N127" s="44"/>
      <c r="O127" s="44"/>
      <c r="P127"/>
    </row>
    <row r="128" spans="2:16" x14ac:dyDescent="0.3">
      <c r="B128" s="44"/>
      <c r="C128" s="44"/>
      <c r="D128" s="44"/>
      <c r="E128" s="45"/>
      <c r="F128" s="45"/>
      <c r="G128" s="44"/>
      <c r="H128" s="44"/>
      <c r="I128" s="44"/>
      <c r="J128" s="44"/>
      <c r="K128" s="44"/>
      <c r="L128" s="44"/>
      <c r="M128" s="44"/>
      <c r="N128" s="44"/>
      <c r="O128" s="44"/>
      <c r="P128"/>
    </row>
    <row r="129" spans="2:16" x14ac:dyDescent="0.3">
      <c r="B129" s="44"/>
      <c r="C129" s="44"/>
      <c r="D129" s="44"/>
      <c r="E129" s="45"/>
      <c r="F129" s="45"/>
      <c r="G129" s="44"/>
      <c r="H129" s="44"/>
      <c r="I129" s="44"/>
      <c r="J129" s="44"/>
      <c r="K129" s="44"/>
      <c r="L129" s="44"/>
      <c r="M129" s="44"/>
      <c r="N129" s="44"/>
      <c r="O129" s="44"/>
      <c r="P129"/>
    </row>
    <row r="130" spans="2:16" x14ac:dyDescent="0.3">
      <c r="B130" s="44"/>
      <c r="C130" s="44"/>
      <c r="D130" s="44"/>
      <c r="E130" s="45"/>
      <c r="F130" s="45"/>
      <c r="G130" s="44"/>
      <c r="H130" s="44"/>
      <c r="I130" s="44"/>
      <c r="J130" s="44"/>
      <c r="K130" s="44"/>
      <c r="L130" s="44"/>
      <c r="M130" s="44"/>
      <c r="N130" s="44"/>
      <c r="O130" s="44"/>
      <c r="P130"/>
    </row>
    <row r="131" spans="2:16" x14ac:dyDescent="0.3">
      <c r="B131" s="44"/>
      <c r="C131" s="44"/>
      <c r="D131" s="44"/>
      <c r="E131" s="45"/>
      <c r="F131" s="45"/>
      <c r="G131" s="44"/>
      <c r="H131" s="44"/>
      <c r="I131" s="44"/>
      <c r="J131" s="44"/>
      <c r="K131" s="44"/>
      <c r="L131" s="44"/>
      <c r="M131" s="44"/>
      <c r="N131" s="44"/>
      <c r="O131" s="44"/>
      <c r="P131"/>
    </row>
    <row r="132" spans="2:16" x14ac:dyDescent="0.3">
      <c r="B132" s="44"/>
      <c r="C132" s="44"/>
      <c r="D132" s="44"/>
      <c r="E132" s="45"/>
      <c r="F132" s="45"/>
      <c r="G132" s="44"/>
      <c r="H132" s="44"/>
      <c r="I132" s="44"/>
      <c r="J132" s="44"/>
      <c r="K132" s="44"/>
      <c r="L132" s="44"/>
      <c r="M132" s="44"/>
      <c r="N132" s="44"/>
      <c r="O132" s="44"/>
      <c r="P132"/>
    </row>
    <row r="133" spans="2:16" x14ac:dyDescent="0.3">
      <c r="B133" s="44"/>
      <c r="C133" s="44"/>
      <c r="D133" s="44"/>
      <c r="E133" s="45"/>
      <c r="F133" s="45"/>
      <c r="G133" s="44"/>
      <c r="H133" s="44"/>
      <c r="I133" s="44"/>
      <c r="J133" s="44"/>
      <c r="K133" s="44"/>
      <c r="L133" s="44"/>
      <c r="M133" s="44"/>
      <c r="N133" s="44"/>
      <c r="O133" s="44"/>
      <c r="P133"/>
    </row>
    <row r="134" spans="2:16" x14ac:dyDescent="0.3">
      <c r="B134" s="44"/>
      <c r="C134" s="44"/>
      <c r="D134" s="44"/>
      <c r="E134" s="45"/>
      <c r="F134" s="45"/>
      <c r="G134" s="44"/>
      <c r="H134" s="44"/>
      <c r="I134" s="44"/>
      <c r="J134" s="44"/>
      <c r="K134" s="44"/>
      <c r="L134" s="44"/>
      <c r="M134" s="44"/>
      <c r="N134" s="44"/>
      <c r="O134" s="44"/>
      <c r="P134"/>
    </row>
    <row r="135" spans="2:16" x14ac:dyDescent="0.3">
      <c r="B135" s="44"/>
      <c r="C135" s="44"/>
      <c r="D135" s="44"/>
      <c r="E135" s="45"/>
      <c r="F135" s="45"/>
      <c r="G135" s="44"/>
      <c r="H135" s="44"/>
      <c r="I135" s="44"/>
      <c r="J135" s="44"/>
      <c r="K135" s="44"/>
      <c r="L135" s="44"/>
      <c r="M135" s="44"/>
      <c r="N135" s="44"/>
      <c r="O135" s="44"/>
      <c r="P135"/>
    </row>
    <row r="136" spans="2:16" x14ac:dyDescent="0.3">
      <c r="B136" s="44"/>
      <c r="C136" s="44"/>
      <c r="D136" s="44"/>
      <c r="E136" s="45"/>
      <c r="F136" s="45"/>
      <c r="G136" s="44"/>
      <c r="H136" s="44"/>
      <c r="I136" s="44"/>
      <c r="J136" s="44"/>
      <c r="K136" s="44"/>
      <c r="L136" s="44"/>
      <c r="M136" s="44"/>
      <c r="N136" s="44"/>
      <c r="O136" s="44"/>
      <c r="P136"/>
    </row>
    <row r="137" spans="2:16" x14ac:dyDescent="0.3">
      <c r="B137" s="44"/>
      <c r="C137" s="44"/>
      <c r="D137" s="44"/>
      <c r="E137" s="45"/>
      <c r="F137" s="45"/>
      <c r="G137" s="44"/>
      <c r="H137" s="44"/>
      <c r="I137" s="44"/>
      <c r="J137" s="44"/>
      <c r="K137" s="44"/>
      <c r="L137" s="44"/>
      <c r="M137" s="44"/>
      <c r="N137" s="44"/>
      <c r="O137" s="44"/>
      <c r="P137"/>
    </row>
    <row r="138" spans="2:16" x14ac:dyDescent="0.3">
      <c r="B138" s="44"/>
      <c r="C138" s="44"/>
      <c r="D138" s="44"/>
      <c r="E138" s="45"/>
      <c r="F138" s="45"/>
      <c r="G138" s="44"/>
      <c r="H138" s="44"/>
      <c r="I138" s="44"/>
      <c r="J138" s="44"/>
      <c r="K138" s="44"/>
      <c r="L138" s="44"/>
      <c r="M138" s="44"/>
      <c r="N138" s="44"/>
      <c r="O138" s="44"/>
      <c r="P138"/>
    </row>
    <row r="139" spans="2:16" x14ac:dyDescent="0.3">
      <c r="B139" s="44"/>
      <c r="C139" s="44"/>
      <c r="D139" s="44"/>
      <c r="E139" s="45"/>
      <c r="F139" s="45"/>
      <c r="G139" s="44"/>
      <c r="H139" s="44"/>
      <c r="I139" s="44"/>
      <c r="J139" s="44"/>
      <c r="K139" s="44"/>
      <c r="L139" s="44"/>
      <c r="M139" s="44"/>
      <c r="N139" s="44"/>
      <c r="O139" s="44"/>
      <c r="P139"/>
    </row>
    <row r="140" spans="2:16" x14ac:dyDescent="0.3">
      <c r="B140" s="44"/>
      <c r="C140" s="44"/>
      <c r="D140" s="44"/>
      <c r="E140" s="45"/>
      <c r="F140" s="45"/>
      <c r="G140" s="44"/>
      <c r="H140" s="44"/>
      <c r="I140" s="44"/>
      <c r="J140" s="44"/>
      <c r="K140" s="44"/>
      <c r="L140" s="44"/>
      <c r="M140" s="44"/>
      <c r="N140" s="44"/>
      <c r="O140" s="44"/>
      <c r="P140"/>
    </row>
    <row r="141" spans="2:16" x14ac:dyDescent="0.3">
      <c r="B141" s="44"/>
      <c r="C141" s="44"/>
      <c r="D141" s="44"/>
      <c r="E141" s="45"/>
      <c r="F141" s="45"/>
      <c r="G141" s="44"/>
      <c r="H141" s="44"/>
      <c r="I141" s="44"/>
      <c r="J141" s="44"/>
      <c r="K141" s="44"/>
      <c r="L141" s="44"/>
      <c r="M141" s="44"/>
      <c r="N141" s="44"/>
      <c r="O141" s="44"/>
      <c r="P141"/>
    </row>
    <row r="142" spans="2:16" x14ac:dyDescent="0.3">
      <c r="B142" s="44"/>
      <c r="C142" s="44"/>
      <c r="D142" s="44"/>
      <c r="E142" s="45"/>
      <c r="F142" s="45"/>
      <c r="G142" s="44"/>
      <c r="H142" s="44"/>
      <c r="I142" s="44"/>
      <c r="J142" s="44"/>
      <c r="K142" s="44"/>
      <c r="L142" s="44"/>
      <c r="M142" s="44"/>
      <c r="N142" s="44"/>
      <c r="O142" s="44"/>
      <c r="P142"/>
    </row>
    <row r="143" spans="2:16" x14ac:dyDescent="0.3">
      <c r="B143" s="44"/>
      <c r="C143" s="44"/>
      <c r="D143" s="44"/>
      <c r="E143" s="45"/>
      <c r="F143" s="45"/>
      <c r="G143" s="44"/>
      <c r="H143" s="44"/>
      <c r="I143" s="44"/>
      <c r="J143" s="44"/>
      <c r="K143" s="44"/>
      <c r="L143" s="44"/>
      <c r="M143" s="44"/>
      <c r="N143" s="44"/>
      <c r="O143" s="44"/>
      <c r="P143"/>
    </row>
    <row r="144" spans="2:16" x14ac:dyDescent="0.3">
      <c r="B144" s="44"/>
      <c r="C144" s="44"/>
      <c r="D144" s="44"/>
      <c r="E144" s="45"/>
      <c r="F144" s="45"/>
      <c r="G144" s="44"/>
      <c r="H144" s="44"/>
      <c r="I144" s="44"/>
      <c r="J144" s="44"/>
      <c r="K144" s="44"/>
      <c r="L144" s="44"/>
      <c r="M144" s="44"/>
      <c r="N144" s="44"/>
      <c r="O144" s="44"/>
      <c r="P144"/>
    </row>
    <row r="145" spans="2:16" x14ac:dyDescent="0.3">
      <c r="B145" s="44"/>
      <c r="C145" s="44"/>
      <c r="D145" s="44"/>
      <c r="E145" s="45"/>
      <c r="F145" s="45"/>
      <c r="G145" s="44"/>
      <c r="H145" s="44"/>
      <c r="I145" s="44"/>
      <c r="J145" s="44"/>
      <c r="K145" s="44"/>
      <c r="L145" s="44"/>
      <c r="M145" s="44"/>
      <c r="N145" s="44"/>
      <c r="O145" s="44"/>
      <c r="P145"/>
    </row>
    <row r="146" spans="2:16" x14ac:dyDescent="0.3">
      <c r="B146" s="44"/>
      <c r="C146" s="44"/>
      <c r="D146" s="44"/>
      <c r="E146" s="45"/>
      <c r="F146" s="45"/>
      <c r="G146" s="44"/>
      <c r="H146" s="44"/>
      <c r="I146" s="44"/>
      <c r="J146" s="44"/>
      <c r="K146" s="44"/>
      <c r="L146" s="44"/>
      <c r="M146" s="44"/>
      <c r="N146" s="44"/>
      <c r="O146" s="44"/>
      <c r="P146"/>
    </row>
    <row r="147" spans="2:16" x14ac:dyDescent="0.3">
      <c r="B147" s="44"/>
      <c r="C147" s="44"/>
      <c r="D147" s="44"/>
      <c r="E147" s="45"/>
      <c r="F147" s="45"/>
      <c r="G147" s="44"/>
      <c r="H147" s="44"/>
      <c r="I147" s="44"/>
      <c r="J147" s="44"/>
      <c r="K147" s="44"/>
      <c r="L147" s="44"/>
      <c r="M147" s="44"/>
      <c r="N147" s="44"/>
      <c r="O147" s="44"/>
      <c r="P147"/>
    </row>
    <row r="148" spans="2:16" x14ac:dyDescent="0.3">
      <c r="B148" s="44"/>
      <c r="C148" s="44"/>
      <c r="D148" s="44"/>
      <c r="E148" s="45"/>
      <c r="F148" s="45"/>
      <c r="G148" s="44"/>
      <c r="H148" s="44"/>
      <c r="I148" s="44"/>
      <c r="J148" s="44"/>
      <c r="K148" s="44"/>
      <c r="L148" s="44"/>
      <c r="M148" s="44"/>
      <c r="N148" s="44"/>
      <c r="O148" s="44"/>
      <c r="P148"/>
    </row>
    <row r="149" spans="2:16" x14ac:dyDescent="0.3">
      <c r="B149" s="44"/>
      <c r="C149" s="44"/>
      <c r="D149" s="44"/>
      <c r="E149" s="45"/>
      <c r="F149" s="45"/>
      <c r="G149" s="44"/>
      <c r="H149" s="44"/>
      <c r="I149" s="44"/>
      <c r="J149" s="44"/>
      <c r="K149" s="44"/>
      <c r="L149" s="44"/>
      <c r="M149" s="44"/>
      <c r="N149" s="44"/>
      <c r="O149" s="44"/>
      <c r="P149"/>
    </row>
    <row r="150" spans="2:16" x14ac:dyDescent="0.3">
      <c r="B150" s="44"/>
      <c r="C150" s="44"/>
      <c r="D150" s="44"/>
      <c r="E150" s="45"/>
      <c r="F150" s="45"/>
      <c r="G150" s="44"/>
      <c r="H150" s="44"/>
      <c r="I150" s="44"/>
      <c r="J150" s="44"/>
      <c r="K150" s="44"/>
      <c r="L150" s="44"/>
      <c r="M150" s="44"/>
      <c r="N150" s="44"/>
      <c r="O150" s="44"/>
      <c r="P150"/>
    </row>
    <row r="151" spans="2:16" x14ac:dyDescent="0.3">
      <c r="B151" s="44"/>
      <c r="C151" s="44"/>
      <c r="D151" s="44"/>
      <c r="E151" s="45"/>
      <c r="F151" s="45"/>
      <c r="G151" s="44"/>
      <c r="H151" s="44"/>
      <c r="I151" s="44"/>
      <c r="J151" s="44"/>
      <c r="K151" s="44"/>
      <c r="L151" s="44"/>
      <c r="M151" s="44"/>
      <c r="N151" s="44"/>
      <c r="O151" s="44"/>
      <c r="P151"/>
    </row>
    <row r="152" spans="2:16" x14ac:dyDescent="0.3">
      <c r="B152" s="44"/>
      <c r="C152" s="44"/>
      <c r="D152" s="44"/>
      <c r="E152" s="45"/>
      <c r="F152" s="45"/>
      <c r="G152" s="44"/>
      <c r="H152" s="44"/>
      <c r="I152" s="44"/>
      <c r="J152" s="44"/>
      <c r="K152" s="44"/>
      <c r="L152" s="44"/>
      <c r="M152" s="44"/>
      <c r="N152" s="44"/>
      <c r="O152" s="44"/>
      <c r="P152"/>
    </row>
    <row r="153" spans="2:16" x14ac:dyDescent="0.3">
      <c r="B153" s="44"/>
      <c r="C153" s="44"/>
      <c r="D153" s="44"/>
      <c r="E153" s="45"/>
      <c r="F153" s="45"/>
      <c r="G153" s="44"/>
      <c r="H153" s="44"/>
      <c r="I153" s="44"/>
      <c r="J153" s="44"/>
      <c r="K153" s="44"/>
      <c r="L153" s="44"/>
      <c r="M153" s="44"/>
      <c r="N153" s="44"/>
      <c r="O153" s="44"/>
      <c r="P153"/>
    </row>
    <row r="154" spans="2:16" x14ac:dyDescent="0.3">
      <c r="B154" s="44"/>
      <c r="C154" s="44"/>
      <c r="D154" s="44"/>
      <c r="E154" s="45"/>
      <c r="F154" s="45"/>
      <c r="G154" s="44"/>
      <c r="H154" s="44"/>
      <c r="I154" s="44"/>
      <c r="J154" s="44"/>
      <c r="K154" s="44"/>
      <c r="L154" s="44"/>
      <c r="M154" s="44"/>
      <c r="N154" s="44"/>
      <c r="O154" s="44"/>
      <c r="P154"/>
    </row>
    <row r="155" spans="2:16" x14ac:dyDescent="0.3">
      <c r="B155" s="44"/>
      <c r="C155" s="44"/>
      <c r="D155" s="44"/>
      <c r="E155" s="45"/>
      <c r="F155" s="45"/>
      <c r="G155" s="44"/>
      <c r="H155" s="44"/>
      <c r="I155" s="44"/>
      <c r="J155" s="44"/>
      <c r="K155" s="44"/>
      <c r="L155" s="44"/>
      <c r="M155" s="44"/>
      <c r="N155" s="44"/>
      <c r="O155" s="44"/>
      <c r="P155"/>
    </row>
    <row r="156" spans="2:16" x14ac:dyDescent="0.3">
      <c r="B156" s="44"/>
      <c r="C156" s="44"/>
      <c r="D156" s="44"/>
      <c r="E156" s="45"/>
      <c r="F156" s="45"/>
      <c r="G156" s="44"/>
      <c r="H156" s="44"/>
      <c r="I156" s="44"/>
      <c r="J156" s="44"/>
      <c r="K156" s="44"/>
      <c r="L156" s="44"/>
      <c r="M156" s="44"/>
      <c r="N156" s="44"/>
      <c r="O156" s="44"/>
      <c r="P156"/>
    </row>
    <row r="157" spans="2:16" x14ac:dyDescent="0.3">
      <c r="B157" s="44"/>
      <c r="C157" s="44"/>
      <c r="D157" s="44"/>
      <c r="E157" s="45"/>
      <c r="F157" s="45"/>
      <c r="G157" s="44"/>
      <c r="H157" s="44"/>
      <c r="I157" s="44"/>
      <c r="J157" s="44"/>
      <c r="K157" s="44"/>
      <c r="L157" s="44"/>
      <c r="M157" s="44"/>
      <c r="N157" s="44"/>
      <c r="O157" s="44"/>
      <c r="P157"/>
    </row>
    <row r="158" spans="2:16" x14ac:dyDescent="0.3">
      <c r="B158" s="44"/>
      <c r="C158" s="44"/>
      <c r="D158" s="44"/>
      <c r="E158" s="45"/>
      <c r="F158" s="45"/>
      <c r="G158" s="44"/>
      <c r="H158" s="44"/>
      <c r="I158" s="44"/>
      <c r="J158" s="44"/>
      <c r="K158" s="44"/>
      <c r="L158" s="44"/>
      <c r="M158" s="44"/>
      <c r="N158" s="44"/>
      <c r="O158" s="44"/>
      <c r="P158"/>
    </row>
    <row r="159" spans="2:16" x14ac:dyDescent="0.3">
      <c r="B159" s="44"/>
      <c r="C159" s="44"/>
      <c r="D159" s="44"/>
      <c r="E159" s="45"/>
      <c r="F159" s="45"/>
      <c r="G159" s="44"/>
      <c r="H159" s="44"/>
      <c r="I159" s="44"/>
      <c r="J159" s="44"/>
      <c r="K159" s="44"/>
      <c r="L159" s="44"/>
      <c r="M159" s="44"/>
      <c r="N159" s="44"/>
      <c r="O159" s="44"/>
      <c r="P159"/>
    </row>
    <row r="160" spans="2:16" x14ac:dyDescent="0.3">
      <c r="B160" s="44"/>
      <c r="C160" s="44"/>
      <c r="D160" s="44"/>
      <c r="E160" s="45"/>
      <c r="F160" s="45"/>
      <c r="G160" s="44"/>
      <c r="H160" s="44"/>
      <c r="I160" s="44"/>
      <c r="J160" s="44"/>
      <c r="K160" s="44"/>
      <c r="L160" s="44"/>
      <c r="M160" s="44"/>
      <c r="N160" s="44"/>
      <c r="O160" s="44"/>
      <c r="P160"/>
    </row>
    <row r="161" spans="2:16" x14ac:dyDescent="0.3">
      <c r="B161" s="44"/>
      <c r="C161" s="44"/>
      <c r="D161" s="44"/>
      <c r="E161" s="45"/>
      <c r="F161" s="45"/>
      <c r="G161" s="44"/>
      <c r="H161" s="44"/>
      <c r="I161" s="44"/>
      <c r="J161" s="44"/>
      <c r="K161" s="44"/>
      <c r="L161" s="44"/>
      <c r="M161" s="44"/>
      <c r="N161" s="44"/>
      <c r="O161" s="44"/>
      <c r="P161"/>
    </row>
    <row r="162" spans="2:16" x14ac:dyDescent="0.3">
      <c r="B162" s="44"/>
      <c r="C162" s="44"/>
      <c r="D162" s="44"/>
      <c r="E162" s="45"/>
      <c r="F162" s="45"/>
      <c r="G162" s="44"/>
      <c r="H162" s="44"/>
      <c r="I162" s="44"/>
      <c r="J162" s="44"/>
      <c r="K162" s="44"/>
      <c r="L162" s="44"/>
      <c r="M162" s="44"/>
      <c r="N162" s="44"/>
      <c r="O162" s="44"/>
      <c r="P162"/>
    </row>
    <row r="163" spans="2:16" x14ac:dyDescent="0.3">
      <c r="B163" s="44"/>
      <c r="C163" s="44"/>
      <c r="D163" s="44"/>
      <c r="E163" s="45"/>
      <c r="F163" s="45"/>
      <c r="G163" s="44"/>
      <c r="H163" s="44"/>
      <c r="I163" s="44"/>
      <c r="J163" s="44"/>
      <c r="K163" s="44"/>
      <c r="L163" s="44"/>
      <c r="M163" s="44"/>
      <c r="N163" s="44"/>
      <c r="O163" s="44"/>
      <c r="P163"/>
    </row>
    <row r="164" spans="2:16" x14ac:dyDescent="0.3">
      <c r="B164" s="44"/>
      <c r="C164" s="44"/>
      <c r="D164" s="44"/>
      <c r="E164" s="45"/>
      <c r="F164" s="45"/>
      <c r="G164" s="44"/>
      <c r="H164" s="44"/>
      <c r="I164" s="44"/>
      <c r="J164" s="44"/>
      <c r="K164" s="44"/>
      <c r="L164" s="44"/>
      <c r="M164" s="44"/>
      <c r="N164" s="44"/>
      <c r="O164" s="44"/>
      <c r="P164"/>
    </row>
    <row r="165" spans="2:16" x14ac:dyDescent="0.3">
      <c r="B165" s="44"/>
      <c r="C165" s="44"/>
      <c r="D165" s="44"/>
      <c r="E165" s="45"/>
      <c r="F165" s="45"/>
      <c r="G165" s="44"/>
      <c r="H165" s="44"/>
      <c r="I165" s="44"/>
      <c r="J165" s="44"/>
      <c r="K165" s="44"/>
      <c r="L165" s="44"/>
      <c r="M165" s="44"/>
      <c r="N165" s="44"/>
      <c r="O165" s="44"/>
      <c r="P165"/>
    </row>
    <row r="166" spans="2:16" x14ac:dyDescent="0.3">
      <c r="B166" s="44"/>
      <c r="C166" s="44"/>
      <c r="D166" s="44"/>
      <c r="E166" s="45"/>
      <c r="F166" s="45"/>
      <c r="G166" s="44"/>
      <c r="H166" s="44"/>
      <c r="I166" s="44"/>
      <c r="J166" s="44"/>
      <c r="K166" s="44"/>
      <c r="L166" s="44"/>
      <c r="M166" s="44"/>
      <c r="N166" s="44"/>
      <c r="O166" s="44"/>
      <c r="P166"/>
    </row>
    <row r="167" spans="2:16" x14ac:dyDescent="0.3">
      <c r="B167" s="44"/>
      <c r="C167" s="44"/>
      <c r="D167" s="44"/>
      <c r="E167" s="45"/>
      <c r="F167" s="45"/>
      <c r="G167" s="44"/>
      <c r="H167" s="44"/>
      <c r="I167" s="44"/>
      <c r="J167" s="44"/>
      <c r="K167" s="44"/>
      <c r="L167" s="44"/>
      <c r="M167" s="44"/>
      <c r="N167" s="44"/>
      <c r="O167" s="44"/>
      <c r="P167"/>
    </row>
    <row r="168" spans="2:16" x14ac:dyDescent="0.3">
      <c r="B168" s="44"/>
      <c r="C168" s="44"/>
      <c r="D168" s="44"/>
      <c r="E168" s="45"/>
      <c r="F168" s="45"/>
      <c r="G168" s="44"/>
      <c r="H168" s="44"/>
      <c r="I168" s="44"/>
      <c r="J168" s="44"/>
      <c r="K168" s="44"/>
      <c r="L168" s="44"/>
      <c r="M168" s="44"/>
      <c r="N168" s="44"/>
      <c r="O168" s="44"/>
      <c r="P168"/>
    </row>
    <row r="169" spans="2:16" x14ac:dyDescent="0.3">
      <c r="B169" s="44"/>
      <c r="C169" s="44"/>
      <c r="D169" s="44"/>
      <c r="E169" s="45"/>
      <c r="F169" s="45"/>
      <c r="G169" s="44"/>
      <c r="H169" s="44"/>
      <c r="I169" s="44"/>
      <c r="J169" s="44"/>
      <c r="K169" s="44"/>
      <c r="L169" s="44"/>
      <c r="M169" s="44"/>
      <c r="N169" s="44"/>
      <c r="O169" s="44"/>
      <c r="P169"/>
    </row>
    <row r="170" spans="2:16" x14ac:dyDescent="0.3">
      <c r="B170" s="44"/>
      <c r="C170" s="44"/>
      <c r="D170" s="44"/>
      <c r="E170" s="45"/>
      <c r="F170" s="45"/>
      <c r="G170" s="44"/>
      <c r="H170" s="44"/>
      <c r="I170" s="44"/>
      <c r="J170" s="44"/>
      <c r="K170" s="44"/>
      <c r="L170" s="44"/>
      <c r="M170" s="44"/>
      <c r="N170" s="44"/>
      <c r="O170" s="44"/>
      <c r="P170"/>
    </row>
    <row r="171" spans="2:16" x14ac:dyDescent="0.3">
      <c r="B171" s="44"/>
      <c r="C171" s="44"/>
      <c r="D171" s="44"/>
      <c r="E171" s="45"/>
      <c r="F171" s="45"/>
      <c r="G171" s="44"/>
      <c r="H171" s="44"/>
      <c r="I171" s="44"/>
      <c r="J171" s="44"/>
      <c r="K171" s="44"/>
      <c r="L171" s="44"/>
      <c r="M171" s="44"/>
      <c r="N171" s="44"/>
      <c r="O171" s="44"/>
      <c r="P171"/>
    </row>
    <row r="172" spans="2:16" x14ac:dyDescent="0.3">
      <c r="B172" s="44"/>
      <c r="C172" s="44"/>
      <c r="D172" s="44"/>
      <c r="E172" s="45"/>
      <c r="F172" s="45"/>
      <c r="G172" s="44"/>
      <c r="H172" s="44"/>
      <c r="I172" s="44"/>
      <c r="J172" s="44"/>
      <c r="K172" s="44"/>
      <c r="L172" s="44"/>
      <c r="M172" s="44"/>
      <c r="N172" s="44"/>
      <c r="O172" s="44"/>
      <c r="P172"/>
    </row>
    <row r="173" spans="2:16" x14ac:dyDescent="0.3">
      <c r="B173" s="44"/>
      <c r="C173" s="44"/>
      <c r="D173" s="44"/>
      <c r="E173" s="45"/>
      <c r="F173" s="45"/>
      <c r="G173" s="44"/>
      <c r="H173" s="44"/>
      <c r="I173" s="44"/>
      <c r="J173" s="44"/>
      <c r="K173" s="44"/>
      <c r="L173" s="44"/>
      <c r="M173" s="44"/>
      <c r="N173" s="44"/>
      <c r="O173" s="44"/>
      <c r="P173"/>
    </row>
    <row r="174" spans="2:16" x14ac:dyDescent="0.3">
      <c r="B174" s="44"/>
      <c r="C174" s="44"/>
      <c r="D174" s="44"/>
      <c r="E174" s="45"/>
      <c r="F174" s="45"/>
      <c r="G174" s="44"/>
      <c r="H174" s="44"/>
      <c r="I174" s="44"/>
      <c r="J174" s="44"/>
      <c r="K174" s="44"/>
      <c r="L174" s="44"/>
      <c r="M174" s="44"/>
      <c r="N174" s="44"/>
      <c r="O174" s="44"/>
      <c r="P174"/>
    </row>
    <row r="175" spans="2:16" x14ac:dyDescent="0.3">
      <c r="B175" s="44"/>
      <c r="C175" s="44"/>
      <c r="D175" s="44"/>
      <c r="E175" s="45"/>
      <c r="F175" s="45"/>
      <c r="G175" s="44"/>
      <c r="H175" s="44"/>
      <c r="I175" s="44"/>
      <c r="J175" s="44"/>
      <c r="K175" s="44"/>
      <c r="L175" s="44"/>
      <c r="M175" s="44"/>
      <c r="N175" s="44"/>
      <c r="O175" s="44"/>
      <c r="P175"/>
    </row>
    <row r="176" spans="2:16" x14ac:dyDescent="0.3">
      <c r="B176" s="44"/>
      <c r="C176" s="44"/>
      <c r="D176" s="44"/>
      <c r="E176" s="45"/>
      <c r="F176" s="45"/>
      <c r="G176" s="44"/>
      <c r="H176" s="44"/>
      <c r="I176" s="44"/>
      <c r="J176" s="44"/>
      <c r="K176" s="44"/>
      <c r="L176" s="44"/>
      <c r="M176" s="44"/>
      <c r="N176" s="44"/>
      <c r="O176" s="44"/>
      <c r="P176"/>
    </row>
    <row r="177" spans="2:16" x14ac:dyDescent="0.3">
      <c r="B177" s="44"/>
      <c r="C177" s="44"/>
      <c r="D177" s="44"/>
      <c r="E177" s="45"/>
      <c r="F177" s="45"/>
      <c r="G177" s="44"/>
      <c r="H177" s="44"/>
      <c r="I177" s="44"/>
      <c r="J177" s="44"/>
      <c r="K177" s="44"/>
      <c r="L177" s="44"/>
      <c r="M177" s="44"/>
      <c r="N177" s="44"/>
      <c r="O177" s="44"/>
      <c r="P177"/>
    </row>
    <row r="178" spans="2:16" x14ac:dyDescent="0.3">
      <c r="B178" s="44"/>
      <c r="C178" s="44"/>
      <c r="D178" s="44"/>
      <c r="E178" s="45"/>
      <c r="F178" s="45"/>
      <c r="G178" s="44"/>
      <c r="H178" s="44"/>
      <c r="I178" s="44"/>
      <c r="J178" s="44"/>
      <c r="K178" s="44"/>
      <c r="L178" s="44"/>
      <c r="M178" s="44"/>
      <c r="N178" s="44"/>
      <c r="O178" s="44"/>
      <c r="P178"/>
    </row>
    <row r="179" spans="2:16" x14ac:dyDescent="0.3">
      <c r="B179" s="44"/>
      <c r="C179" s="44"/>
      <c r="D179" s="44"/>
      <c r="E179" s="45"/>
      <c r="F179" s="45"/>
      <c r="G179" s="44"/>
      <c r="H179" s="44"/>
      <c r="I179" s="44"/>
      <c r="J179" s="44"/>
      <c r="K179" s="44"/>
      <c r="L179" s="44"/>
      <c r="M179" s="44"/>
      <c r="N179" s="44"/>
      <c r="O179" s="44"/>
      <c r="P179"/>
    </row>
    <row r="180" spans="2:16" x14ac:dyDescent="0.3">
      <c r="B180" s="44"/>
      <c r="C180" s="44"/>
      <c r="D180" s="44"/>
      <c r="E180" s="45"/>
      <c r="F180" s="45"/>
      <c r="G180" s="44"/>
      <c r="H180" s="44"/>
      <c r="I180" s="44"/>
      <c r="J180" s="44"/>
      <c r="K180" s="44"/>
      <c r="L180" s="44"/>
      <c r="M180" s="44"/>
      <c r="N180" s="44"/>
      <c r="O180" s="44"/>
      <c r="P180"/>
    </row>
    <row r="181" spans="2:16" x14ac:dyDescent="0.3">
      <c r="B181" s="44"/>
      <c r="C181" s="44"/>
      <c r="D181" s="44"/>
      <c r="E181" s="45"/>
      <c r="F181" s="45"/>
      <c r="G181" s="44"/>
      <c r="H181" s="44"/>
      <c r="I181" s="44"/>
      <c r="J181" s="44"/>
      <c r="K181" s="44"/>
      <c r="L181" s="44"/>
      <c r="M181" s="44"/>
      <c r="N181" s="44"/>
      <c r="O181" s="44"/>
      <c r="P181"/>
    </row>
    <row r="182" spans="2:16" x14ac:dyDescent="0.3">
      <c r="B182" s="44"/>
      <c r="C182" s="44"/>
      <c r="D182" s="44"/>
      <c r="E182" s="45"/>
      <c r="F182" s="45"/>
      <c r="G182" s="44"/>
      <c r="H182" s="44"/>
      <c r="I182" s="44"/>
      <c r="J182" s="44"/>
      <c r="K182" s="44"/>
      <c r="L182" s="44"/>
      <c r="M182" s="44"/>
      <c r="N182" s="44"/>
      <c r="O182" s="44"/>
      <c r="P182"/>
    </row>
    <row r="183" spans="2:16" x14ac:dyDescent="0.3">
      <c r="B183" s="44"/>
      <c r="C183" s="44"/>
      <c r="D183" s="44"/>
      <c r="E183" s="45"/>
      <c r="F183" s="45"/>
      <c r="G183" s="44"/>
      <c r="H183" s="44"/>
      <c r="I183" s="44"/>
      <c r="J183" s="44"/>
      <c r="K183" s="44"/>
      <c r="L183" s="44"/>
      <c r="M183" s="44"/>
      <c r="N183" s="44"/>
      <c r="O183" s="44"/>
      <c r="P183"/>
    </row>
    <row r="184" spans="2:16" x14ac:dyDescent="0.3">
      <c r="B184" s="44"/>
      <c r="C184" s="44"/>
      <c r="D184" s="44"/>
      <c r="E184" s="45"/>
      <c r="F184" s="45"/>
      <c r="G184" s="44"/>
      <c r="H184" s="44"/>
      <c r="I184" s="44"/>
      <c r="J184" s="44"/>
      <c r="K184" s="44"/>
      <c r="L184" s="44"/>
      <c r="M184" s="44"/>
      <c r="N184" s="44"/>
      <c r="O184" s="44"/>
      <c r="P184"/>
    </row>
    <row r="185" spans="2:16" x14ac:dyDescent="0.3">
      <c r="B185" s="44"/>
      <c r="C185" s="44"/>
      <c r="D185" s="44"/>
      <c r="E185" s="45"/>
      <c r="F185" s="45"/>
      <c r="G185" s="44"/>
      <c r="H185" s="44"/>
      <c r="I185" s="44"/>
      <c r="J185" s="44"/>
      <c r="K185" s="44"/>
      <c r="L185" s="44"/>
      <c r="M185" s="44"/>
      <c r="N185" s="44"/>
      <c r="O185" s="44"/>
      <c r="P185"/>
    </row>
    <row r="186" spans="2:16" x14ac:dyDescent="0.3">
      <c r="B186" s="44"/>
      <c r="C186" s="44"/>
      <c r="D186" s="44"/>
      <c r="E186" s="45"/>
      <c r="F186" s="45"/>
      <c r="G186" s="44"/>
      <c r="H186" s="44"/>
      <c r="I186" s="44"/>
      <c r="J186" s="44"/>
      <c r="K186" s="44"/>
      <c r="L186" s="44"/>
      <c r="M186" s="44"/>
      <c r="N186" s="44"/>
      <c r="O186" s="44"/>
      <c r="P186"/>
    </row>
    <row r="187" spans="2:16" x14ac:dyDescent="0.3">
      <c r="B187" s="44"/>
      <c r="C187" s="44"/>
      <c r="D187" s="44"/>
      <c r="E187" s="45"/>
      <c r="F187" s="45"/>
      <c r="G187" s="44"/>
      <c r="H187" s="44"/>
      <c r="I187" s="44"/>
      <c r="J187" s="44"/>
      <c r="K187" s="44"/>
      <c r="L187" s="44"/>
      <c r="M187" s="44"/>
      <c r="N187" s="44"/>
      <c r="O187" s="44"/>
      <c r="P187"/>
    </row>
    <row r="188" spans="2:16" x14ac:dyDescent="0.3">
      <c r="B188" s="44"/>
      <c r="C188" s="44"/>
      <c r="D188" s="44"/>
      <c r="E188" s="45"/>
      <c r="F188" s="45"/>
      <c r="G188" s="44"/>
      <c r="H188" s="44"/>
      <c r="I188" s="44"/>
      <c r="J188" s="44"/>
      <c r="K188" s="44"/>
      <c r="L188" s="44"/>
      <c r="M188" s="44"/>
      <c r="N188" s="44"/>
      <c r="O188" s="44"/>
      <c r="P188"/>
    </row>
    <row r="189" spans="2:16" x14ac:dyDescent="0.3">
      <c r="B189" s="44"/>
      <c r="C189" s="44"/>
      <c r="D189" s="44"/>
      <c r="E189" s="45"/>
      <c r="F189" s="45"/>
      <c r="G189" s="44"/>
      <c r="H189" s="44"/>
      <c r="I189" s="44"/>
      <c r="J189" s="44"/>
      <c r="K189" s="44"/>
      <c r="L189" s="44"/>
      <c r="M189" s="44"/>
      <c r="N189" s="44"/>
      <c r="O189" s="44"/>
      <c r="P189"/>
    </row>
    <row r="190" spans="2:16" x14ac:dyDescent="0.3">
      <c r="B190" s="44"/>
      <c r="C190" s="44"/>
      <c r="D190" s="44"/>
      <c r="E190" s="45"/>
      <c r="F190" s="45"/>
      <c r="G190" s="44"/>
      <c r="H190" s="44"/>
      <c r="I190" s="44"/>
      <c r="J190" s="44"/>
      <c r="K190" s="44"/>
      <c r="L190" s="44"/>
      <c r="M190" s="44"/>
      <c r="N190" s="44"/>
      <c r="O190" s="44"/>
      <c r="P190"/>
    </row>
    <row r="191" spans="2:16" x14ac:dyDescent="0.3">
      <c r="B191" s="44"/>
      <c r="C191" s="44"/>
      <c r="D191" s="44"/>
      <c r="E191" s="45"/>
      <c r="F191" s="45"/>
      <c r="G191" s="44"/>
      <c r="H191" s="44"/>
      <c r="I191" s="44"/>
      <c r="J191" s="44"/>
      <c r="K191" s="44"/>
      <c r="L191" s="44"/>
      <c r="M191" s="44"/>
      <c r="N191" s="44"/>
      <c r="O191" s="44"/>
      <c r="P191"/>
    </row>
    <row r="192" spans="2:16" x14ac:dyDescent="0.3">
      <c r="B192" s="44"/>
      <c r="C192" s="44"/>
      <c r="D192" s="44"/>
      <c r="E192" s="45"/>
      <c r="F192" s="45"/>
      <c r="G192" s="44"/>
      <c r="H192" s="44"/>
      <c r="I192" s="44"/>
      <c r="J192" s="44"/>
      <c r="K192" s="44"/>
      <c r="L192" s="44"/>
      <c r="M192" s="44"/>
      <c r="N192" s="44"/>
      <c r="O192" s="44"/>
      <c r="P192"/>
    </row>
    <row r="193" spans="2:16" x14ac:dyDescent="0.3">
      <c r="B193" s="44"/>
      <c r="C193" s="44"/>
      <c r="D193" s="44"/>
      <c r="E193" s="45"/>
      <c r="F193" s="45"/>
      <c r="G193" s="44"/>
      <c r="H193" s="44"/>
      <c r="I193" s="44"/>
      <c r="J193" s="44"/>
      <c r="K193" s="44"/>
      <c r="L193" s="44"/>
      <c r="M193" s="44"/>
      <c r="N193" s="44"/>
      <c r="O193" s="44"/>
      <c r="P193"/>
    </row>
    <row r="194" spans="2:16" x14ac:dyDescent="0.3">
      <c r="B194" s="44"/>
      <c r="C194" s="44"/>
      <c r="D194" s="44"/>
      <c r="E194" s="45"/>
      <c r="F194" s="45"/>
      <c r="G194" s="44"/>
      <c r="H194" s="44"/>
      <c r="I194" s="44"/>
      <c r="J194" s="44"/>
      <c r="K194" s="44"/>
      <c r="L194" s="44"/>
      <c r="M194" s="44"/>
      <c r="N194" s="44"/>
      <c r="O194" s="44"/>
      <c r="P194"/>
    </row>
    <row r="195" spans="2:16" x14ac:dyDescent="0.3">
      <c r="B195" s="44"/>
      <c r="C195" s="44"/>
      <c r="D195" s="44"/>
      <c r="E195" s="45"/>
      <c r="F195" s="45"/>
      <c r="G195" s="44"/>
      <c r="H195" s="44"/>
      <c r="I195" s="44"/>
      <c r="J195" s="44"/>
      <c r="K195" s="44"/>
      <c r="L195" s="44"/>
      <c r="M195" s="44"/>
      <c r="N195" s="44"/>
      <c r="O195" s="44"/>
      <c r="P195"/>
    </row>
    <row r="196" spans="2:16" x14ac:dyDescent="0.3">
      <c r="B196" s="44"/>
      <c r="C196" s="44"/>
      <c r="D196" s="44"/>
      <c r="E196" s="45"/>
      <c r="F196" s="45"/>
      <c r="G196" s="44"/>
      <c r="H196" s="44"/>
      <c r="I196" s="44"/>
      <c r="J196" s="44"/>
      <c r="K196" s="44"/>
      <c r="L196" s="44"/>
      <c r="M196" s="44"/>
      <c r="N196" s="44"/>
      <c r="O196" s="44"/>
      <c r="P196"/>
    </row>
    <row r="197" spans="2:16" x14ac:dyDescent="0.3">
      <c r="B197" s="44"/>
      <c r="C197" s="44"/>
      <c r="D197" s="44"/>
      <c r="E197" s="45"/>
      <c r="F197" s="45"/>
      <c r="G197" s="44"/>
      <c r="H197" s="44"/>
      <c r="I197" s="44"/>
      <c r="J197" s="44"/>
      <c r="K197" s="44"/>
      <c r="L197" s="44"/>
      <c r="M197" s="44"/>
      <c r="N197" s="44"/>
      <c r="O197" s="44"/>
      <c r="P197"/>
    </row>
    <row r="198" spans="2:16" x14ac:dyDescent="0.3">
      <c r="B198" s="44"/>
      <c r="C198" s="44"/>
      <c r="D198" s="44"/>
      <c r="E198" s="45"/>
      <c r="F198" s="45"/>
      <c r="G198" s="44"/>
      <c r="H198" s="44"/>
      <c r="I198" s="44"/>
      <c r="J198" s="44"/>
      <c r="K198" s="44"/>
      <c r="L198" s="44"/>
      <c r="M198" s="44"/>
      <c r="N198" s="44"/>
      <c r="O198" s="44"/>
      <c r="P198"/>
    </row>
    <row r="199" spans="2:16" x14ac:dyDescent="0.3">
      <c r="B199" s="44"/>
      <c r="C199" s="44"/>
      <c r="D199" s="44"/>
      <c r="E199" s="45"/>
      <c r="F199" s="45"/>
      <c r="G199" s="44"/>
      <c r="H199" s="44"/>
      <c r="I199" s="44"/>
      <c r="J199" s="44"/>
      <c r="K199" s="44"/>
      <c r="L199" s="44"/>
      <c r="M199" s="44"/>
      <c r="N199" s="44"/>
      <c r="O199" s="44"/>
      <c r="P199"/>
    </row>
    <row r="200" spans="2:16" x14ac:dyDescent="0.3">
      <c r="B200" s="44"/>
      <c r="C200" s="44"/>
      <c r="D200" s="44"/>
      <c r="E200" s="45"/>
      <c r="F200" s="45"/>
      <c r="G200" s="44"/>
      <c r="H200" s="44"/>
      <c r="I200" s="44"/>
      <c r="J200" s="44"/>
      <c r="K200" s="44"/>
      <c r="L200" s="44"/>
      <c r="M200" s="44"/>
      <c r="N200" s="44"/>
      <c r="O200" s="44"/>
      <c r="P200"/>
    </row>
    <row r="201" spans="2:16" x14ac:dyDescent="0.3">
      <c r="B201" s="44"/>
      <c r="C201" s="44"/>
      <c r="D201" s="44"/>
      <c r="E201" s="45"/>
      <c r="F201" s="45"/>
      <c r="G201" s="44"/>
      <c r="H201" s="44"/>
      <c r="I201" s="44"/>
      <c r="J201" s="44"/>
      <c r="K201" s="44"/>
      <c r="L201" s="44"/>
      <c r="M201" s="44"/>
      <c r="N201" s="44"/>
      <c r="O201" s="44"/>
      <c r="P201"/>
    </row>
    <row r="202" spans="2:16" x14ac:dyDescent="0.3">
      <c r="B202" s="44"/>
      <c r="C202" s="44"/>
      <c r="D202" s="44"/>
      <c r="E202" s="45"/>
      <c r="F202" s="45"/>
      <c r="G202" s="44"/>
      <c r="H202" s="44"/>
      <c r="I202" s="44"/>
      <c r="J202" s="44"/>
      <c r="K202" s="44"/>
      <c r="L202" s="44"/>
      <c r="M202" s="44"/>
      <c r="N202" s="44"/>
      <c r="O202" s="44"/>
      <c r="P202"/>
    </row>
    <row r="203" spans="2:16" x14ac:dyDescent="0.3">
      <c r="B203" s="44"/>
      <c r="C203" s="44"/>
      <c r="D203" s="44"/>
      <c r="E203" s="45"/>
      <c r="F203" s="45"/>
      <c r="G203" s="44"/>
      <c r="H203" s="44"/>
      <c r="I203" s="44"/>
      <c r="J203" s="44"/>
      <c r="K203" s="44"/>
      <c r="L203" s="44"/>
      <c r="M203" s="44"/>
      <c r="N203" s="44"/>
      <c r="O203" s="44"/>
      <c r="P203"/>
    </row>
    <row r="204" spans="2:16" x14ac:dyDescent="0.3">
      <c r="B204" s="44"/>
      <c r="C204" s="44"/>
      <c r="D204" s="44"/>
      <c r="E204" s="45"/>
      <c r="F204" s="45"/>
      <c r="G204" s="44"/>
      <c r="H204" s="44"/>
      <c r="I204" s="44"/>
      <c r="J204" s="44"/>
      <c r="K204" s="44"/>
      <c r="L204" s="44"/>
      <c r="M204" s="44"/>
      <c r="N204" s="44"/>
      <c r="O204" s="44"/>
      <c r="P204"/>
    </row>
    <row r="205" spans="2:16" x14ac:dyDescent="0.3">
      <c r="B205" s="44"/>
      <c r="C205" s="44"/>
      <c r="D205" s="44"/>
      <c r="E205" s="45"/>
      <c r="F205" s="45"/>
      <c r="G205" s="44"/>
      <c r="H205" s="44"/>
      <c r="I205" s="44"/>
      <c r="J205" s="44"/>
      <c r="K205" s="44"/>
      <c r="L205" s="44"/>
      <c r="M205" s="44"/>
      <c r="N205" s="44"/>
      <c r="O205" s="44"/>
      <c r="P205"/>
    </row>
    <row r="206" spans="2:16" x14ac:dyDescent="0.3">
      <c r="B206" s="44"/>
      <c r="C206" s="44"/>
      <c r="D206" s="44"/>
      <c r="E206" s="45"/>
      <c r="F206" s="45"/>
      <c r="G206" s="44"/>
      <c r="H206" s="44"/>
      <c r="I206" s="44"/>
      <c r="J206" s="44"/>
      <c r="K206" s="44"/>
      <c r="L206" s="44"/>
      <c r="M206" s="44"/>
      <c r="N206" s="44"/>
      <c r="O206" s="44"/>
      <c r="P206"/>
    </row>
    <row r="207" spans="2:16" x14ac:dyDescent="0.3">
      <c r="B207" s="44"/>
      <c r="C207" s="44"/>
      <c r="D207" s="44"/>
      <c r="E207" s="45"/>
      <c r="F207" s="45"/>
      <c r="G207" s="44"/>
      <c r="H207" s="44"/>
      <c r="I207" s="44"/>
      <c r="J207" s="44"/>
      <c r="K207" s="44"/>
      <c r="L207" s="44"/>
      <c r="M207" s="44"/>
      <c r="N207" s="44"/>
      <c r="O207" s="44"/>
      <c r="P207"/>
    </row>
    <row r="208" spans="2:16" x14ac:dyDescent="0.3">
      <c r="B208" s="44"/>
      <c r="C208" s="44"/>
      <c r="D208" s="44"/>
      <c r="E208" s="45"/>
      <c r="F208" s="45"/>
      <c r="G208" s="44"/>
      <c r="H208" s="44"/>
      <c r="I208" s="44"/>
      <c r="J208" s="44"/>
      <c r="K208" s="44"/>
      <c r="L208" s="44"/>
      <c r="M208" s="44"/>
      <c r="N208" s="44"/>
      <c r="O208" s="44"/>
      <c r="P208"/>
    </row>
    <row r="209" spans="2:16" x14ac:dyDescent="0.3">
      <c r="B209" s="44"/>
      <c r="C209" s="44"/>
      <c r="D209" s="44"/>
      <c r="E209" s="45"/>
      <c r="F209" s="45"/>
      <c r="G209" s="44"/>
      <c r="H209" s="44"/>
      <c r="I209" s="44"/>
      <c r="J209" s="44"/>
      <c r="K209" s="44"/>
      <c r="L209" s="44"/>
      <c r="M209" s="44"/>
      <c r="N209" s="44"/>
      <c r="O209" s="44"/>
      <c r="P209"/>
    </row>
    <row r="210" spans="2:16" x14ac:dyDescent="0.3">
      <c r="B210" s="44"/>
      <c r="C210" s="44"/>
      <c r="D210" s="44"/>
      <c r="E210" s="45"/>
      <c r="F210" s="45"/>
      <c r="G210" s="44"/>
      <c r="H210" s="44"/>
      <c r="I210" s="44"/>
      <c r="J210" s="44"/>
      <c r="K210" s="44"/>
      <c r="L210" s="44"/>
      <c r="M210" s="44"/>
      <c r="N210" s="44"/>
      <c r="O210" s="44"/>
      <c r="P210"/>
    </row>
    <row r="211" spans="2:16" x14ac:dyDescent="0.3">
      <c r="B211" s="44"/>
      <c r="C211" s="44"/>
      <c r="D211" s="44"/>
      <c r="E211" s="45"/>
      <c r="F211" s="45"/>
      <c r="G211" s="44"/>
      <c r="H211" s="44"/>
      <c r="I211" s="44"/>
      <c r="J211" s="44"/>
      <c r="K211" s="44"/>
      <c r="L211" s="44"/>
      <c r="M211" s="44"/>
      <c r="N211" s="44"/>
      <c r="O211" s="44"/>
      <c r="P211"/>
    </row>
    <row r="212" spans="2:16" x14ac:dyDescent="0.3">
      <c r="B212" s="44"/>
      <c r="C212" s="44"/>
      <c r="D212" s="44"/>
      <c r="E212" s="45"/>
      <c r="F212" s="45"/>
      <c r="G212" s="44"/>
      <c r="H212" s="44"/>
      <c r="I212" s="44"/>
      <c r="J212" s="44"/>
      <c r="K212" s="44"/>
      <c r="L212" s="44"/>
      <c r="M212" s="44"/>
      <c r="N212" s="44"/>
      <c r="O212" s="44"/>
      <c r="P212"/>
    </row>
    <row r="213" spans="2:16" x14ac:dyDescent="0.3">
      <c r="B213" s="44"/>
      <c r="C213" s="44"/>
      <c r="D213" s="44"/>
      <c r="E213" s="45"/>
      <c r="F213" s="45"/>
      <c r="G213" s="44"/>
      <c r="H213" s="44"/>
      <c r="I213" s="44"/>
      <c r="J213" s="44"/>
      <c r="K213" s="44"/>
      <c r="L213" s="44"/>
      <c r="M213" s="44"/>
      <c r="N213" s="44"/>
      <c r="O213" s="44"/>
      <c r="P213"/>
    </row>
    <row r="214" spans="2:16" x14ac:dyDescent="0.3">
      <c r="B214" s="44"/>
      <c r="C214" s="44"/>
      <c r="D214" s="44"/>
      <c r="E214" s="45"/>
      <c r="F214" s="45"/>
      <c r="G214" s="44"/>
      <c r="H214" s="44"/>
      <c r="I214" s="44"/>
      <c r="J214" s="44"/>
      <c r="K214" s="44"/>
      <c r="L214" s="44"/>
      <c r="M214" s="44"/>
      <c r="N214" s="44"/>
      <c r="O214" s="44"/>
      <c r="P214"/>
    </row>
    <row r="215" spans="2:16" x14ac:dyDescent="0.3">
      <c r="B215" s="44"/>
      <c r="C215" s="44"/>
      <c r="D215" s="44"/>
      <c r="E215" s="45"/>
      <c r="F215" s="45"/>
      <c r="G215" s="44"/>
      <c r="H215" s="44"/>
      <c r="I215" s="44"/>
      <c r="J215" s="44"/>
      <c r="K215" s="44"/>
      <c r="L215" s="44"/>
      <c r="M215" s="44"/>
      <c r="N215" s="44"/>
      <c r="O215" s="44"/>
      <c r="P215"/>
    </row>
    <row r="216" spans="2:16" x14ac:dyDescent="0.3">
      <c r="B216" s="44"/>
      <c r="C216" s="44"/>
      <c r="D216" s="44"/>
      <c r="E216" s="45"/>
      <c r="F216" s="45"/>
      <c r="G216" s="44"/>
      <c r="H216" s="44"/>
      <c r="I216" s="44"/>
      <c r="J216" s="44"/>
      <c r="K216" s="44"/>
      <c r="L216" s="44"/>
      <c r="M216" s="44"/>
      <c r="N216" s="44"/>
      <c r="O216" s="44"/>
      <c r="P216"/>
    </row>
    <row r="217" spans="2:16" x14ac:dyDescent="0.3">
      <c r="B217" s="44"/>
      <c r="C217" s="44"/>
      <c r="D217" s="44"/>
      <c r="E217" s="45"/>
      <c r="F217" s="45"/>
      <c r="G217" s="44"/>
      <c r="H217" s="44"/>
      <c r="I217" s="44"/>
      <c r="J217" s="44"/>
      <c r="K217" s="44"/>
      <c r="L217" s="44"/>
      <c r="M217" s="44"/>
      <c r="N217" s="44"/>
      <c r="O217" s="44"/>
      <c r="P217"/>
    </row>
    <row r="218" spans="2:16" x14ac:dyDescent="0.3">
      <c r="B218" s="44"/>
      <c r="C218" s="44"/>
      <c r="D218" s="44"/>
      <c r="E218" s="45"/>
      <c r="F218" s="45"/>
      <c r="G218" s="44"/>
      <c r="H218" s="44"/>
      <c r="I218" s="44"/>
      <c r="J218" s="44"/>
      <c r="K218" s="44"/>
      <c r="L218" s="44"/>
      <c r="M218" s="44"/>
      <c r="N218" s="44"/>
      <c r="O218" s="44"/>
      <c r="P218"/>
    </row>
    <row r="219" spans="2:16" x14ac:dyDescent="0.3">
      <c r="B219" s="44"/>
      <c r="C219" s="44"/>
      <c r="D219" s="44"/>
      <c r="E219" s="45"/>
      <c r="F219" s="45"/>
      <c r="G219" s="44"/>
      <c r="H219" s="44"/>
      <c r="I219" s="44"/>
      <c r="J219" s="44"/>
      <c r="K219" s="44"/>
      <c r="L219" s="44"/>
      <c r="M219" s="44"/>
      <c r="N219" s="44"/>
      <c r="O219" s="44"/>
      <c r="P219"/>
    </row>
    <row r="220" spans="2:16" x14ac:dyDescent="0.3">
      <c r="B220" s="44"/>
      <c r="C220" s="44"/>
      <c r="D220" s="44"/>
      <c r="E220" s="45"/>
      <c r="F220" s="45"/>
      <c r="G220" s="44"/>
      <c r="H220" s="44"/>
      <c r="I220" s="44"/>
      <c r="J220" s="44"/>
      <c r="K220" s="44"/>
      <c r="L220" s="44"/>
      <c r="M220" s="44"/>
      <c r="N220" s="44"/>
      <c r="O220" s="44"/>
      <c r="P220"/>
    </row>
    <row r="221" spans="2:16" x14ac:dyDescent="0.3">
      <c r="B221" s="44"/>
      <c r="C221" s="44"/>
      <c r="D221" s="44"/>
      <c r="E221" s="45"/>
      <c r="F221" s="45"/>
      <c r="G221" s="44"/>
      <c r="H221" s="44"/>
      <c r="I221" s="44"/>
      <c r="J221" s="44"/>
      <c r="K221" s="44"/>
      <c r="L221" s="44"/>
      <c r="M221" s="44"/>
      <c r="N221" s="44"/>
      <c r="O221" s="44"/>
      <c r="P221"/>
    </row>
    <row r="222" spans="2:16" x14ac:dyDescent="0.3">
      <c r="B222" s="44"/>
      <c r="C222" s="44"/>
      <c r="D222" s="44"/>
      <c r="E222" s="45"/>
      <c r="F222" s="45"/>
      <c r="G222" s="44"/>
      <c r="H222" s="44"/>
      <c r="I222" s="44"/>
      <c r="J222" s="44"/>
      <c r="K222" s="44"/>
      <c r="L222" s="44"/>
      <c r="M222" s="44"/>
      <c r="N222" s="44"/>
      <c r="O222" s="44"/>
      <c r="P222"/>
    </row>
    <row r="223" spans="2:16" x14ac:dyDescent="0.3">
      <c r="B223" s="44"/>
      <c r="C223" s="44"/>
      <c r="D223" s="44"/>
      <c r="E223" s="45"/>
      <c r="F223" s="45"/>
      <c r="G223" s="44"/>
      <c r="H223" s="44"/>
      <c r="I223" s="44"/>
      <c r="J223" s="44"/>
      <c r="K223" s="44"/>
      <c r="L223" s="44"/>
      <c r="M223" s="44"/>
      <c r="N223" s="44"/>
      <c r="O223" s="44"/>
      <c r="P223"/>
    </row>
    <row r="224" spans="2:16" x14ac:dyDescent="0.3">
      <c r="B224" s="44"/>
      <c r="C224" s="44"/>
      <c r="D224" s="44"/>
      <c r="E224" s="45"/>
      <c r="F224" s="45"/>
      <c r="G224" s="44"/>
      <c r="H224" s="44"/>
      <c r="I224" s="44"/>
      <c r="J224" s="44"/>
      <c r="K224" s="44"/>
      <c r="L224" s="44"/>
      <c r="M224" s="44"/>
      <c r="N224" s="44"/>
      <c r="O224" s="44"/>
      <c r="P224"/>
    </row>
    <row r="225" spans="2:16" x14ac:dyDescent="0.3">
      <c r="B225" s="44"/>
      <c r="C225" s="44"/>
      <c r="D225" s="44"/>
      <c r="E225" s="45"/>
      <c r="F225" s="45"/>
      <c r="G225" s="44"/>
      <c r="H225" s="44"/>
      <c r="I225" s="44"/>
      <c r="J225" s="44"/>
      <c r="K225" s="44"/>
      <c r="L225" s="44"/>
      <c r="M225" s="44"/>
      <c r="N225" s="44"/>
      <c r="O225" s="44"/>
      <c r="P225"/>
    </row>
    <row r="226" spans="2:16" x14ac:dyDescent="0.3">
      <c r="B226" s="44"/>
      <c r="C226" s="44"/>
      <c r="D226" s="44"/>
      <c r="E226" s="45"/>
      <c r="F226" s="45"/>
      <c r="G226" s="44"/>
      <c r="H226" s="44"/>
      <c r="I226" s="44"/>
      <c r="J226" s="44"/>
      <c r="K226" s="44"/>
      <c r="L226" s="44"/>
      <c r="M226" s="44"/>
      <c r="N226" s="44"/>
      <c r="O226" s="44"/>
      <c r="P226"/>
    </row>
    <row r="227" spans="2:16" x14ac:dyDescent="0.3">
      <c r="B227" s="44"/>
      <c r="C227" s="44"/>
      <c r="D227" s="44"/>
      <c r="E227" s="45"/>
      <c r="F227" s="45"/>
      <c r="G227" s="44"/>
      <c r="H227" s="44"/>
      <c r="I227" s="44"/>
      <c r="J227" s="44"/>
      <c r="K227" s="44"/>
      <c r="L227" s="44"/>
      <c r="M227" s="44"/>
      <c r="N227" s="44"/>
      <c r="O227" s="44"/>
      <c r="P227"/>
    </row>
    <row r="228" spans="2:16" x14ac:dyDescent="0.3">
      <c r="B228" s="44"/>
      <c r="C228" s="44"/>
      <c r="D228" s="44"/>
      <c r="E228" s="45"/>
      <c r="F228" s="45"/>
      <c r="G228" s="44"/>
      <c r="H228" s="44"/>
      <c r="I228" s="44"/>
      <c r="J228" s="44"/>
      <c r="K228" s="44"/>
      <c r="L228" s="44"/>
      <c r="M228" s="44"/>
      <c r="N228" s="44"/>
      <c r="O228" s="44"/>
      <c r="P228"/>
    </row>
    <row r="229" spans="2:16" x14ac:dyDescent="0.3">
      <c r="B229" s="44"/>
      <c r="C229" s="44"/>
      <c r="D229" s="44"/>
      <c r="E229" s="45"/>
      <c r="F229" s="45"/>
      <c r="G229" s="44"/>
      <c r="H229" s="44"/>
      <c r="I229" s="44"/>
      <c r="J229" s="44"/>
      <c r="K229" s="44"/>
      <c r="L229" s="44"/>
      <c r="M229" s="44"/>
      <c r="N229" s="44"/>
      <c r="O229" s="44"/>
      <c r="P229"/>
    </row>
    <row r="230" spans="2:16" x14ac:dyDescent="0.3">
      <c r="B230" s="44"/>
      <c r="C230" s="44"/>
      <c r="D230" s="44"/>
      <c r="E230" s="45"/>
      <c r="F230" s="45"/>
      <c r="G230" s="44"/>
      <c r="H230" s="44"/>
      <c r="I230" s="44"/>
      <c r="J230" s="44"/>
      <c r="K230" s="44"/>
      <c r="L230" s="44"/>
      <c r="M230" s="44"/>
      <c r="N230" s="44"/>
      <c r="O230" s="44"/>
      <c r="P230"/>
    </row>
    <row r="231" spans="2:16" x14ac:dyDescent="0.3">
      <c r="B231" s="44"/>
      <c r="C231" s="44"/>
      <c r="D231" s="44"/>
      <c r="E231" s="45"/>
      <c r="F231" s="45"/>
      <c r="G231" s="44"/>
      <c r="H231" s="44"/>
      <c r="I231" s="44"/>
      <c r="J231" s="44"/>
      <c r="K231" s="44"/>
      <c r="L231" s="44"/>
      <c r="M231" s="44"/>
      <c r="N231" s="44"/>
      <c r="O231" s="44"/>
      <c r="P231"/>
    </row>
    <row r="232" spans="2:16" x14ac:dyDescent="0.3">
      <c r="B232" s="44"/>
      <c r="C232" s="44"/>
      <c r="D232" s="44"/>
      <c r="E232" s="45"/>
      <c r="F232" s="45"/>
      <c r="G232" s="44"/>
      <c r="H232" s="44"/>
      <c r="I232" s="44"/>
      <c r="J232" s="44"/>
      <c r="K232" s="44"/>
      <c r="L232" s="44"/>
      <c r="M232" s="44"/>
      <c r="N232" s="44"/>
      <c r="O232" s="44"/>
      <c r="P232"/>
    </row>
    <row r="233" spans="2:16" x14ac:dyDescent="0.3">
      <c r="B233" s="44"/>
      <c r="C233" s="44"/>
      <c r="D233" s="44"/>
      <c r="E233" s="45"/>
      <c r="F233" s="45"/>
      <c r="G233" s="44"/>
      <c r="H233" s="44"/>
      <c r="I233" s="44"/>
      <c r="J233" s="44"/>
      <c r="K233" s="44"/>
      <c r="L233" s="44"/>
      <c r="M233" s="44"/>
      <c r="N233" s="44"/>
      <c r="O233" s="44"/>
      <c r="P233"/>
    </row>
    <row r="234" spans="2:16" x14ac:dyDescent="0.3">
      <c r="B234" s="44"/>
      <c r="C234" s="44"/>
      <c r="D234" s="44"/>
      <c r="E234" s="45"/>
      <c r="F234" s="45"/>
      <c r="G234" s="44"/>
      <c r="H234" s="44"/>
      <c r="I234" s="44"/>
      <c r="J234" s="44"/>
      <c r="K234" s="44"/>
      <c r="L234" s="44"/>
      <c r="M234" s="44"/>
      <c r="N234" s="44"/>
      <c r="O234" s="44"/>
      <c r="P234"/>
    </row>
    <row r="235" spans="2:16" x14ac:dyDescent="0.3">
      <c r="B235" s="44"/>
      <c r="C235" s="44"/>
      <c r="D235" s="44"/>
      <c r="E235" s="45"/>
      <c r="F235" s="45"/>
      <c r="G235" s="44"/>
      <c r="H235" s="44"/>
      <c r="I235" s="44"/>
      <c r="J235" s="44"/>
      <c r="K235" s="44"/>
      <c r="L235" s="44"/>
      <c r="M235" s="44"/>
      <c r="N235" s="44"/>
      <c r="O235" s="44"/>
      <c r="P235"/>
    </row>
    <row r="236" spans="2:16" x14ac:dyDescent="0.3">
      <c r="B236" s="44"/>
      <c r="C236" s="44"/>
      <c r="D236" s="44"/>
      <c r="E236" s="45"/>
      <c r="F236" s="45"/>
      <c r="G236" s="44"/>
      <c r="H236" s="44"/>
      <c r="I236" s="44"/>
      <c r="J236" s="44"/>
      <c r="K236" s="44"/>
      <c r="L236" s="44"/>
      <c r="M236" s="44"/>
      <c r="N236" s="44"/>
      <c r="O236" s="44"/>
      <c r="P236"/>
    </row>
    <row r="237" spans="2:16" x14ac:dyDescent="0.3">
      <c r="B237" s="44"/>
      <c r="C237" s="44"/>
      <c r="D237" s="44"/>
      <c r="E237" s="45"/>
      <c r="F237" s="45"/>
      <c r="G237" s="44"/>
      <c r="H237" s="44"/>
      <c r="I237" s="44"/>
      <c r="J237" s="44"/>
      <c r="K237" s="44"/>
      <c r="L237" s="44"/>
      <c r="M237" s="44"/>
      <c r="N237" s="44"/>
      <c r="O237" s="44"/>
      <c r="P237"/>
    </row>
    <row r="238" spans="2:16" x14ac:dyDescent="0.3">
      <c r="B238" s="44"/>
      <c r="C238" s="44"/>
      <c r="D238" s="44"/>
      <c r="E238" s="45"/>
      <c r="F238" s="45"/>
      <c r="G238" s="44"/>
      <c r="H238" s="44"/>
      <c r="I238" s="44"/>
      <c r="J238" s="44"/>
      <c r="K238" s="44"/>
      <c r="L238" s="44"/>
      <c r="M238" s="44"/>
      <c r="N238" s="44"/>
      <c r="O238" s="44"/>
      <c r="P238"/>
    </row>
    <row r="239" spans="2:16" x14ac:dyDescent="0.3">
      <c r="B239" s="44"/>
      <c r="C239" s="44"/>
      <c r="D239" s="44"/>
      <c r="E239" s="45"/>
      <c r="F239" s="45"/>
      <c r="G239" s="44"/>
      <c r="H239" s="44"/>
      <c r="I239" s="44"/>
      <c r="J239" s="44"/>
      <c r="K239" s="44"/>
      <c r="L239" s="44"/>
      <c r="M239" s="44"/>
      <c r="N239" s="44"/>
      <c r="O239" s="44"/>
      <c r="P239"/>
    </row>
    <row r="240" spans="2:16" x14ac:dyDescent="0.3">
      <c r="B240" s="44"/>
      <c r="C240" s="44"/>
      <c r="D240" s="44"/>
      <c r="E240" s="45"/>
      <c r="F240" s="45"/>
      <c r="G240" s="44"/>
      <c r="H240" s="44"/>
      <c r="I240" s="44"/>
      <c r="J240" s="44"/>
      <c r="K240" s="44"/>
      <c r="L240" s="44"/>
      <c r="M240" s="44"/>
      <c r="N240" s="44"/>
      <c r="O240" s="44"/>
      <c r="P240"/>
    </row>
    <row r="241" spans="2:16" x14ac:dyDescent="0.3">
      <c r="B241" s="44"/>
      <c r="C241" s="44"/>
      <c r="D241" s="44"/>
      <c r="E241" s="45"/>
      <c r="F241" s="45"/>
      <c r="G241" s="44"/>
      <c r="H241" s="44"/>
      <c r="I241" s="44"/>
      <c r="J241" s="44"/>
      <c r="K241" s="44"/>
      <c r="L241" s="44"/>
      <c r="M241" s="44"/>
      <c r="N241" s="44"/>
      <c r="O241" s="44"/>
      <c r="P241"/>
    </row>
    <row r="242" spans="2:16" x14ac:dyDescent="0.3">
      <c r="B242" s="44"/>
      <c r="C242" s="44"/>
      <c r="D242" s="44"/>
      <c r="E242" s="45"/>
      <c r="F242" s="45"/>
      <c r="G242" s="44"/>
      <c r="H242" s="44"/>
      <c r="I242" s="44"/>
      <c r="J242" s="44"/>
      <c r="K242" s="44"/>
      <c r="L242" s="44"/>
      <c r="M242" s="44"/>
      <c r="N242" s="44"/>
      <c r="O242" s="44"/>
      <c r="P242"/>
    </row>
    <row r="243" spans="2:16" x14ac:dyDescent="0.3">
      <c r="B243" s="44"/>
      <c r="C243" s="44"/>
      <c r="D243" s="44"/>
      <c r="E243" s="45"/>
      <c r="F243" s="45"/>
      <c r="G243" s="44"/>
      <c r="H243" s="44"/>
      <c r="I243" s="44"/>
      <c r="J243" s="44"/>
      <c r="K243" s="44"/>
      <c r="L243" s="44"/>
      <c r="M243" s="44"/>
      <c r="N243" s="44"/>
      <c r="O243" s="44"/>
      <c r="P243"/>
    </row>
    <row r="244" spans="2:16" x14ac:dyDescent="0.3">
      <c r="B244" s="44"/>
      <c r="C244" s="44"/>
      <c r="D244" s="44"/>
      <c r="E244" s="45"/>
      <c r="F244" s="45"/>
      <c r="G244" s="44"/>
      <c r="H244" s="44"/>
      <c r="I244" s="44"/>
      <c r="J244" s="44"/>
      <c r="K244" s="44"/>
      <c r="L244" s="44"/>
      <c r="M244" s="44"/>
      <c r="N244" s="44"/>
      <c r="O244" s="44"/>
      <c r="P244"/>
    </row>
    <row r="245" spans="2:16" x14ac:dyDescent="0.3">
      <c r="B245" s="44"/>
      <c r="C245" s="44"/>
      <c r="D245" s="44"/>
      <c r="E245" s="45"/>
      <c r="F245" s="45"/>
      <c r="G245" s="44"/>
      <c r="H245" s="44"/>
      <c r="I245" s="44"/>
      <c r="J245" s="44"/>
      <c r="K245" s="44"/>
      <c r="L245" s="44"/>
      <c r="M245" s="44"/>
      <c r="N245" s="44"/>
      <c r="O245" s="44"/>
      <c r="P245"/>
    </row>
    <row r="246" spans="2:16" x14ac:dyDescent="0.3">
      <c r="B246" s="44"/>
      <c r="C246" s="44"/>
      <c r="D246" s="44"/>
      <c r="E246" s="45"/>
      <c r="F246" s="45"/>
      <c r="G246" s="44"/>
      <c r="H246" s="44"/>
      <c r="I246" s="44"/>
      <c r="J246" s="44"/>
      <c r="K246" s="44"/>
      <c r="L246" s="44"/>
      <c r="M246" s="44"/>
      <c r="N246" s="44"/>
      <c r="O246" s="44"/>
      <c r="P246"/>
    </row>
    <row r="247" spans="2:16" x14ac:dyDescent="0.3">
      <c r="B247" s="44"/>
      <c r="C247" s="44"/>
      <c r="D247" s="44"/>
      <c r="E247" s="45"/>
      <c r="F247" s="45"/>
      <c r="G247" s="44"/>
      <c r="H247" s="44"/>
      <c r="I247" s="44"/>
      <c r="J247" s="44"/>
      <c r="K247" s="44"/>
      <c r="L247" s="44"/>
      <c r="M247" s="44"/>
      <c r="N247" s="44"/>
      <c r="O247" s="44"/>
      <c r="P247"/>
    </row>
    <row r="248" spans="2:16" x14ac:dyDescent="0.3">
      <c r="B248" s="44"/>
      <c r="C248" s="44"/>
      <c r="D248" s="44"/>
      <c r="E248" s="45"/>
      <c r="F248" s="45"/>
      <c r="G248" s="44"/>
      <c r="H248" s="44"/>
      <c r="I248" s="44"/>
      <c r="J248" s="44"/>
      <c r="K248" s="44"/>
      <c r="L248" s="44"/>
      <c r="M248" s="44"/>
      <c r="N248" s="44"/>
      <c r="O248" s="44"/>
      <c r="P248"/>
    </row>
    <row r="249" spans="2:16" x14ac:dyDescent="0.3">
      <c r="B249" s="44"/>
      <c r="C249" s="44"/>
      <c r="D249" s="44"/>
      <c r="E249" s="45"/>
      <c r="F249" s="45"/>
      <c r="G249" s="44"/>
      <c r="H249" s="44"/>
      <c r="I249" s="44"/>
      <c r="J249" s="44"/>
      <c r="K249" s="44"/>
      <c r="L249" s="44"/>
      <c r="M249" s="44"/>
      <c r="N249" s="44"/>
      <c r="O249" s="44"/>
      <c r="P249"/>
    </row>
    <row r="250" spans="2:16" x14ac:dyDescent="0.3">
      <c r="B250" s="44"/>
      <c r="C250" s="44"/>
      <c r="D250" s="44"/>
      <c r="E250" s="45"/>
      <c r="F250" s="45"/>
      <c r="G250" s="44"/>
      <c r="H250" s="44"/>
      <c r="I250" s="44"/>
      <c r="J250" s="44"/>
      <c r="K250" s="44"/>
      <c r="L250" s="44"/>
      <c r="M250" s="44"/>
      <c r="N250" s="44"/>
      <c r="O250" s="44"/>
      <c r="P250"/>
    </row>
    <row r="251" spans="2:16" x14ac:dyDescent="0.3">
      <c r="B251" s="44"/>
      <c r="C251" s="44"/>
      <c r="D251" s="44"/>
      <c r="E251" s="45"/>
      <c r="F251" s="45"/>
      <c r="G251" s="44"/>
      <c r="H251" s="44"/>
      <c r="I251" s="44"/>
      <c r="J251" s="44"/>
      <c r="K251" s="44"/>
      <c r="L251" s="44"/>
      <c r="M251" s="44"/>
      <c r="N251" s="44"/>
      <c r="O251" s="44"/>
      <c r="P251"/>
    </row>
    <row r="252" spans="2:16" x14ac:dyDescent="0.3">
      <c r="B252" s="44"/>
      <c r="C252" s="44"/>
      <c r="D252" s="44"/>
      <c r="E252" s="45"/>
      <c r="F252" s="45"/>
      <c r="G252" s="44"/>
      <c r="H252" s="44"/>
      <c r="I252" s="44"/>
      <c r="J252" s="44"/>
      <c r="K252" s="44"/>
      <c r="L252" s="44"/>
      <c r="M252" s="44"/>
      <c r="N252" s="44"/>
      <c r="O252" s="44"/>
      <c r="P252"/>
    </row>
    <row r="253" spans="2:16" x14ac:dyDescent="0.3">
      <c r="B253" s="44"/>
      <c r="C253" s="44"/>
      <c r="D253" s="44"/>
      <c r="E253" s="45"/>
      <c r="F253" s="45"/>
      <c r="G253" s="44"/>
      <c r="H253" s="44"/>
      <c r="I253" s="44"/>
      <c r="J253" s="44"/>
      <c r="K253" s="44"/>
      <c r="L253" s="44"/>
      <c r="M253" s="44"/>
      <c r="N253" s="44"/>
      <c r="O253" s="44"/>
      <c r="P253"/>
    </row>
    <row r="254" spans="2:16" x14ac:dyDescent="0.3">
      <c r="B254" s="44"/>
      <c r="C254" s="44"/>
      <c r="D254" s="44"/>
      <c r="E254" s="45"/>
      <c r="F254" s="45"/>
      <c r="G254" s="44"/>
      <c r="H254" s="44"/>
      <c r="I254" s="44"/>
      <c r="J254" s="44"/>
      <c r="K254" s="44"/>
      <c r="L254" s="44"/>
      <c r="M254" s="44"/>
      <c r="N254" s="44"/>
      <c r="O254" s="44"/>
      <c r="P254"/>
    </row>
    <row r="255" spans="2:16" x14ac:dyDescent="0.3">
      <c r="B255" s="44"/>
      <c r="C255" s="44"/>
      <c r="D255" s="44"/>
      <c r="E255" s="45"/>
      <c r="F255" s="45"/>
      <c r="G255" s="44"/>
      <c r="H255" s="44"/>
      <c r="I255" s="44"/>
      <c r="J255" s="44"/>
      <c r="K255" s="44"/>
      <c r="L255" s="44"/>
      <c r="M255" s="44"/>
      <c r="N255" s="44"/>
      <c r="O255" s="44"/>
      <c r="P255"/>
    </row>
    <row r="256" spans="2:16" x14ac:dyDescent="0.3">
      <c r="B256" s="44"/>
      <c r="C256" s="44"/>
      <c r="D256" s="44"/>
      <c r="E256" s="45"/>
      <c r="F256" s="45"/>
      <c r="G256" s="44"/>
      <c r="H256" s="44"/>
      <c r="I256" s="44"/>
      <c r="J256" s="44"/>
      <c r="K256" s="44"/>
      <c r="L256" s="44"/>
      <c r="M256" s="44"/>
      <c r="N256" s="44"/>
      <c r="O256" s="44"/>
      <c r="P256"/>
    </row>
    <row r="257" spans="2:16" x14ac:dyDescent="0.3">
      <c r="B257" s="44"/>
      <c r="C257" s="44"/>
      <c r="D257" s="44"/>
      <c r="E257" s="45"/>
      <c r="F257" s="45"/>
      <c r="G257" s="44"/>
      <c r="H257" s="44"/>
      <c r="I257" s="44"/>
      <c r="J257" s="44"/>
      <c r="K257" s="44"/>
      <c r="L257" s="44"/>
      <c r="M257" s="44"/>
      <c r="N257" s="44"/>
      <c r="O257" s="44"/>
      <c r="P257"/>
    </row>
    <row r="258" spans="2:16" x14ac:dyDescent="0.3">
      <c r="B258" s="44"/>
      <c r="C258" s="44"/>
      <c r="D258" s="44"/>
      <c r="E258" s="45"/>
      <c r="F258" s="45"/>
      <c r="G258" s="44"/>
      <c r="H258" s="44"/>
      <c r="I258" s="44"/>
      <c r="J258" s="44"/>
      <c r="K258" s="44"/>
      <c r="L258" s="44"/>
      <c r="M258" s="44"/>
      <c r="N258" s="44"/>
      <c r="O258" s="44"/>
      <c r="P258"/>
    </row>
    <row r="259" spans="2:16" x14ac:dyDescent="0.3">
      <c r="B259" s="44"/>
      <c r="C259" s="44"/>
      <c r="D259" s="44"/>
      <c r="E259" s="45"/>
      <c r="F259" s="45"/>
      <c r="G259" s="44"/>
      <c r="H259" s="44"/>
      <c r="I259" s="44"/>
      <c r="J259" s="44"/>
      <c r="K259" s="44"/>
      <c r="L259" s="44"/>
      <c r="M259" s="44"/>
      <c r="N259" s="44"/>
      <c r="O259" s="44"/>
      <c r="P259"/>
    </row>
    <row r="260" spans="2:16" x14ac:dyDescent="0.3">
      <c r="B260" s="44"/>
      <c r="C260" s="44"/>
      <c r="D260" s="44"/>
      <c r="E260" s="45"/>
      <c r="F260" s="45"/>
      <c r="G260" s="44"/>
      <c r="H260" s="44"/>
      <c r="I260" s="44"/>
      <c r="J260" s="44"/>
      <c r="K260" s="44"/>
      <c r="L260" s="44"/>
      <c r="M260" s="44"/>
      <c r="N260" s="44"/>
      <c r="O260" s="44"/>
      <c r="P260"/>
    </row>
    <row r="261" spans="2:16" x14ac:dyDescent="0.3">
      <c r="B261" s="44"/>
      <c r="C261" s="44"/>
      <c r="D261" s="44"/>
      <c r="E261" s="45"/>
      <c r="F261" s="45"/>
      <c r="G261" s="44"/>
      <c r="H261" s="44"/>
      <c r="I261" s="44"/>
      <c r="J261" s="44"/>
      <c r="K261" s="44"/>
      <c r="L261" s="44"/>
      <c r="M261" s="44"/>
      <c r="N261" s="44"/>
      <c r="O261" s="44"/>
      <c r="P261"/>
    </row>
    <row r="262" spans="2:16" x14ac:dyDescent="0.3">
      <c r="B262" s="44"/>
      <c r="C262" s="44"/>
      <c r="D262" s="44"/>
      <c r="E262" s="45"/>
      <c r="F262" s="45"/>
      <c r="G262" s="44"/>
      <c r="H262" s="44"/>
      <c r="I262" s="44"/>
      <c r="J262" s="44"/>
      <c r="K262" s="44"/>
      <c r="L262" s="44"/>
      <c r="M262" s="44"/>
      <c r="N262" s="44"/>
      <c r="O262" s="44"/>
      <c r="P262"/>
    </row>
    <row r="263" spans="2:16" x14ac:dyDescent="0.3">
      <c r="B263" s="44"/>
      <c r="C263" s="44"/>
      <c r="D263" s="44"/>
      <c r="E263" s="45"/>
      <c r="F263" s="45"/>
      <c r="G263" s="44"/>
      <c r="H263" s="44"/>
      <c r="I263" s="44"/>
      <c r="J263" s="44"/>
      <c r="K263" s="44"/>
      <c r="L263" s="44"/>
      <c r="M263" s="44"/>
      <c r="N263" s="44"/>
      <c r="O263" s="44"/>
      <c r="P263"/>
    </row>
    <row r="264" spans="2:16" x14ac:dyDescent="0.3">
      <c r="B264" s="44"/>
      <c r="C264" s="44"/>
      <c r="D264" s="44"/>
      <c r="E264" s="45"/>
      <c r="F264" s="45"/>
      <c r="G264" s="44"/>
      <c r="H264" s="44"/>
      <c r="I264" s="44"/>
      <c r="J264" s="44"/>
      <c r="K264" s="44"/>
      <c r="L264" s="44"/>
      <c r="M264" s="44"/>
      <c r="N264" s="44"/>
      <c r="O264" s="44"/>
      <c r="P264"/>
    </row>
    <row r="265" spans="2:16" x14ac:dyDescent="0.3">
      <c r="B265" s="44"/>
      <c r="C265" s="44"/>
      <c r="D265" s="44"/>
      <c r="E265" s="45"/>
      <c r="F265" s="45"/>
      <c r="G265" s="44"/>
      <c r="H265" s="44"/>
      <c r="I265" s="44"/>
      <c r="J265" s="44"/>
      <c r="K265" s="44"/>
      <c r="L265" s="44"/>
      <c r="M265" s="44"/>
      <c r="N265" s="44"/>
      <c r="O265" s="44"/>
      <c r="P265"/>
    </row>
    <row r="266" spans="2:16" x14ac:dyDescent="0.3">
      <c r="B266" s="44"/>
      <c r="C266" s="44"/>
      <c r="D266" s="44"/>
      <c r="E266" s="45"/>
      <c r="F266" s="45"/>
      <c r="G266" s="44"/>
      <c r="H266" s="44"/>
      <c r="I266" s="44"/>
      <c r="J266" s="44"/>
      <c r="K266" s="44"/>
      <c r="L266" s="44"/>
      <c r="M266" s="44"/>
      <c r="N266" s="44"/>
      <c r="O266" s="44"/>
      <c r="P266"/>
    </row>
    <row r="267" spans="2:16" x14ac:dyDescent="0.3">
      <c r="B267" s="44"/>
      <c r="C267" s="44"/>
      <c r="D267" s="44"/>
      <c r="E267" s="45"/>
      <c r="F267" s="45"/>
      <c r="G267" s="44"/>
      <c r="H267" s="44"/>
      <c r="I267" s="44"/>
      <c r="J267" s="44"/>
      <c r="K267" s="44"/>
      <c r="L267" s="44"/>
      <c r="M267" s="44"/>
      <c r="N267" s="44"/>
      <c r="O267" s="44"/>
      <c r="P267"/>
    </row>
    <row r="268" spans="2:16" x14ac:dyDescent="0.3">
      <c r="B268" s="44"/>
      <c r="C268" s="44"/>
      <c r="D268" s="44"/>
      <c r="E268" s="45"/>
      <c r="F268" s="45"/>
      <c r="G268" s="44"/>
      <c r="H268" s="44"/>
      <c r="I268" s="44"/>
      <c r="J268" s="44"/>
      <c r="K268" s="44"/>
      <c r="L268" s="44"/>
      <c r="M268" s="44"/>
      <c r="N268" s="44"/>
      <c r="O268" s="44"/>
      <c r="P268"/>
    </row>
    <row r="269" spans="2:16" x14ac:dyDescent="0.3">
      <c r="B269" s="44"/>
      <c r="C269" s="44"/>
      <c r="D269" s="44"/>
      <c r="E269" s="45"/>
      <c r="F269" s="45"/>
      <c r="G269" s="44"/>
      <c r="H269" s="44"/>
      <c r="I269" s="44"/>
      <c r="J269" s="44"/>
      <c r="K269" s="44"/>
      <c r="L269" s="44"/>
      <c r="M269" s="44"/>
      <c r="N269" s="44"/>
      <c r="O269" s="44"/>
      <c r="P269"/>
    </row>
    <row r="270" spans="2:16" x14ac:dyDescent="0.3">
      <c r="B270" s="44"/>
      <c r="C270" s="44"/>
      <c r="D270" s="44"/>
      <c r="E270" s="45"/>
      <c r="F270" s="45"/>
      <c r="G270" s="44"/>
      <c r="H270" s="44"/>
      <c r="I270" s="44"/>
      <c r="J270" s="44"/>
      <c r="K270" s="44"/>
      <c r="L270" s="44"/>
      <c r="M270" s="44"/>
      <c r="N270" s="44"/>
      <c r="O270" s="44"/>
      <c r="P270"/>
    </row>
    <row r="271" spans="2:16" x14ac:dyDescent="0.3">
      <c r="B271" s="44"/>
      <c r="C271" s="44"/>
      <c r="D271" s="44"/>
      <c r="E271" s="45"/>
      <c r="F271" s="45"/>
      <c r="G271" s="44"/>
      <c r="H271" s="44"/>
      <c r="I271" s="44"/>
      <c r="J271" s="44"/>
      <c r="K271" s="44"/>
      <c r="L271" s="44"/>
      <c r="M271" s="44"/>
      <c r="N271" s="44"/>
      <c r="O271" s="44"/>
      <c r="P271"/>
    </row>
    <row r="272" spans="2:16" x14ac:dyDescent="0.3">
      <c r="B272" s="44"/>
      <c r="C272" s="44"/>
      <c r="D272" s="44"/>
      <c r="E272" s="45"/>
      <c r="F272" s="45"/>
      <c r="G272" s="44"/>
      <c r="H272" s="44"/>
      <c r="I272" s="44"/>
      <c r="J272" s="44"/>
      <c r="K272" s="44"/>
      <c r="L272" s="44"/>
      <c r="M272" s="44"/>
      <c r="N272" s="44"/>
      <c r="O272" s="44"/>
      <c r="P272"/>
    </row>
    <row r="273" spans="2:16" x14ac:dyDescent="0.3">
      <c r="B273" s="44"/>
      <c r="C273" s="44"/>
      <c r="D273" s="44"/>
      <c r="E273" s="45"/>
      <c r="F273" s="45"/>
      <c r="G273" s="44"/>
      <c r="H273" s="44"/>
      <c r="I273" s="44"/>
      <c r="J273" s="44"/>
      <c r="K273" s="44"/>
      <c r="L273" s="44"/>
      <c r="M273" s="44"/>
      <c r="N273" s="44"/>
      <c r="O273" s="44"/>
      <c r="P273"/>
    </row>
    <row r="274" spans="2:16" x14ac:dyDescent="0.3">
      <c r="B274" s="44"/>
      <c r="C274" s="44"/>
      <c r="D274" s="44"/>
      <c r="E274" s="45"/>
      <c r="F274" s="45"/>
      <c r="G274" s="44"/>
      <c r="H274" s="44"/>
      <c r="I274" s="44"/>
      <c r="J274" s="44"/>
      <c r="K274" s="44"/>
      <c r="L274" s="44"/>
      <c r="M274" s="44"/>
      <c r="N274" s="44"/>
      <c r="O274" s="44"/>
      <c r="P274"/>
    </row>
    <row r="275" spans="2:16" x14ac:dyDescent="0.3">
      <c r="B275" s="44"/>
      <c r="C275" s="44"/>
      <c r="D275" s="44"/>
      <c r="E275" s="45"/>
      <c r="F275" s="45"/>
      <c r="G275" s="44"/>
      <c r="H275" s="44"/>
      <c r="I275" s="44"/>
      <c r="J275" s="44"/>
      <c r="K275" s="44"/>
      <c r="L275" s="44"/>
      <c r="M275" s="44"/>
      <c r="N275" s="44"/>
      <c r="O275" s="44"/>
      <c r="P275"/>
    </row>
    <row r="276" spans="2:16" x14ac:dyDescent="0.3">
      <c r="B276" s="44"/>
      <c r="C276" s="44"/>
      <c r="D276" s="44"/>
      <c r="E276" s="45"/>
      <c r="F276" s="45"/>
      <c r="G276" s="44"/>
      <c r="H276" s="44"/>
      <c r="I276" s="44"/>
      <c r="J276" s="44"/>
      <c r="K276" s="44"/>
      <c r="L276" s="44"/>
      <c r="M276" s="44"/>
      <c r="N276" s="44"/>
      <c r="O276" s="44"/>
      <c r="P276"/>
    </row>
    <row r="277" spans="2:16" x14ac:dyDescent="0.3">
      <c r="B277" s="44"/>
      <c r="C277" s="44"/>
      <c r="D277" s="44"/>
      <c r="E277" s="45"/>
      <c r="F277" s="45"/>
      <c r="G277" s="44"/>
      <c r="H277" s="44"/>
      <c r="I277" s="44"/>
      <c r="J277" s="44"/>
      <c r="K277" s="44"/>
      <c r="L277" s="44"/>
      <c r="M277" s="44"/>
      <c r="N277" s="44"/>
      <c r="O277" s="44"/>
      <c r="P277"/>
    </row>
    <row r="278" spans="2:16" x14ac:dyDescent="0.3">
      <c r="B278" s="44"/>
      <c r="C278" s="44"/>
      <c r="D278" s="44"/>
      <c r="E278" s="45"/>
      <c r="F278" s="45"/>
      <c r="G278" s="44"/>
      <c r="H278" s="44"/>
      <c r="I278" s="44"/>
      <c r="J278" s="44"/>
      <c r="K278" s="44"/>
      <c r="L278" s="44"/>
      <c r="M278" s="44"/>
      <c r="N278" s="44"/>
      <c r="O278" s="44"/>
      <c r="P278"/>
    </row>
    <row r="279" spans="2:16" x14ac:dyDescent="0.3">
      <c r="B279" s="44"/>
      <c r="C279" s="44"/>
      <c r="D279" s="44"/>
      <c r="E279" s="45"/>
      <c r="F279" s="45"/>
      <c r="G279" s="44"/>
      <c r="H279" s="44"/>
      <c r="I279" s="44"/>
      <c r="J279" s="44"/>
      <c r="K279" s="44"/>
      <c r="L279" s="44"/>
      <c r="M279" s="44"/>
      <c r="N279" s="44"/>
      <c r="O279" s="44"/>
      <c r="P279"/>
    </row>
    <row r="280" spans="2:16" x14ac:dyDescent="0.3">
      <c r="B280" s="44"/>
      <c r="C280" s="44"/>
      <c r="D280" s="44"/>
      <c r="E280" s="45"/>
      <c r="F280" s="45"/>
      <c r="G280" s="44"/>
      <c r="H280" s="44"/>
      <c r="I280" s="44"/>
      <c r="J280" s="44"/>
      <c r="K280" s="44"/>
      <c r="L280" s="44"/>
      <c r="M280" s="44"/>
      <c r="N280" s="44"/>
      <c r="O280" s="44"/>
      <c r="P280"/>
    </row>
    <row r="281" spans="2:16" x14ac:dyDescent="0.3">
      <c r="B281" s="44"/>
      <c r="C281" s="44"/>
      <c r="D281" s="44"/>
      <c r="E281" s="45"/>
      <c r="F281" s="45"/>
      <c r="G281" s="44"/>
      <c r="H281" s="44"/>
      <c r="I281" s="44"/>
      <c r="J281" s="44"/>
      <c r="K281" s="44"/>
      <c r="L281" s="44"/>
      <c r="M281" s="44"/>
      <c r="N281" s="44"/>
      <c r="O281" s="44"/>
      <c r="P281"/>
    </row>
    <row r="282" spans="2:16" x14ac:dyDescent="0.3">
      <c r="B282" s="44"/>
      <c r="C282" s="44"/>
      <c r="D282" s="44"/>
      <c r="E282" s="45"/>
      <c r="F282" s="45"/>
      <c r="G282" s="44"/>
      <c r="H282" s="44"/>
      <c r="I282" s="44"/>
      <c r="J282" s="44"/>
      <c r="K282" s="44"/>
      <c r="L282" s="44"/>
      <c r="M282" s="44"/>
      <c r="N282" s="44"/>
      <c r="O282" s="44"/>
      <c r="P282"/>
    </row>
    <row r="283" spans="2:16" x14ac:dyDescent="0.3">
      <c r="B283" s="44"/>
      <c r="C283" s="44"/>
      <c r="D283" s="44"/>
      <c r="E283" s="45"/>
      <c r="F283" s="45"/>
      <c r="G283" s="44"/>
      <c r="H283" s="44"/>
      <c r="I283" s="44"/>
      <c r="J283" s="44"/>
      <c r="K283" s="44"/>
      <c r="L283" s="44"/>
      <c r="M283" s="44"/>
      <c r="N283" s="44"/>
      <c r="O283" s="44"/>
      <c r="P283"/>
    </row>
    <row r="284" spans="2:16" x14ac:dyDescent="0.3">
      <c r="B284" s="44"/>
      <c r="C284" s="44"/>
      <c r="D284" s="44"/>
      <c r="E284" s="45"/>
      <c r="F284" s="45"/>
      <c r="G284" s="44"/>
      <c r="H284" s="44"/>
      <c r="I284" s="44"/>
      <c r="J284" s="44"/>
      <c r="K284" s="44"/>
      <c r="L284" s="44"/>
      <c r="M284" s="44"/>
      <c r="N284" s="44"/>
      <c r="O284" s="44"/>
      <c r="P284"/>
    </row>
    <row r="285" spans="2:16" x14ac:dyDescent="0.3">
      <c r="B285" s="44"/>
      <c r="C285" s="44"/>
      <c r="D285" s="44"/>
      <c r="E285" s="45"/>
      <c r="F285" s="45"/>
      <c r="G285" s="44"/>
      <c r="H285" s="44"/>
      <c r="I285" s="44"/>
      <c r="J285" s="44"/>
      <c r="K285" s="44"/>
      <c r="L285" s="44"/>
      <c r="M285" s="44"/>
      <c r="N285" s="44"/>
      <c r="O285" s="44"/>
      <c r="P285"/>
    </row>
    <row r="286" spans="2:16" x14ac:dyDescent="0.3">
      <c r="B286" s="44"/>
      <c r="C286" s="44"/>
      <c r="D286" s="44"/>
      <c r="E286" s="45"/>
      <c r="F286" s="45"/>
      <c r="G286" s="44"/>
      <c r="H286" s="44"/>
      <c r="I286" s="44"/>
      <c r="J286" s="44"/>
      <c r="K286" s="44"/>
      <c r="L286" s="44"/>
      <c r="M286" s="44"/>
      <c r="N286" s="44"/>
      <c r="O286" s="44"/>
      <c r="P286"/>
    </row>
    <row r="287" spans="2:16" x14ac:dyDescent="0.3">
      <c r="B287" s="44"/>
      <c r="C287" s="44"/>
      <c r="D287" s="44"/>
      <c r="E287" s="45"/>
      <c r="F287" s="45"/>
      <c r="G287" s="44"/>
      <c r="H287" s="44"/>
      <c r="I287" s="44"/>
      <c r="J287" s="44"/>
      <c r="K287" s="44"/>
      <c r="L287" s="44"/>
      <c r="M287" s="44"/>
      <c r="N287" s="44"/>
      <c r="O287" s="44"/>
      <c r="P287"/>
    </row>
    <row r="288" spans="2:16" x14ac:dyDescent="0.3">
      <c r="B288" s="44"/>
      <c r="C288" s="44"/>
      <c r="D288" s="44"/>
      <c r="E288" s="45"/>
      <c r="F288" s="45"/>
      <c r="G288" s="44"/>
      <c r="H288" s="44"/>
      <c r="I288" s="44"/>
      <c r="J288" s="44"/>
      <c r="K288" s="44"/>
      <c r="L288" s="44"/>
      <c r="M288" s="44"/>
      <c r="N288" s="44"/>
      <c r="O288" s="44"/>
      <c r="P288"/>
    </row>
    <row r="289" spans="2:16" x14ac:dyDescent="0.3">
      <c r="B289" s="44"/>
      <c r="C289" s="44"/>
      <c r="D289" s="44"/>
      <c r="E289" s="45"/>
      <c r="F289" s="45"/>
      <c r="G289" s="44"/>
      <c r="H289" s="44"/>
      <c r="I289" s="44"/>
      <c r="J289" s="44"/>
      <c r="K289" s="44"/>
      <c r="L289" s="44"/>
      <c r="M289" s="44"/>
      <c r="N289" s="44"/>
      <c r="O289" s="44"/>
      <c r="P289"/>
    </row>
    <row r="290" spans="2:16" x14ac:dyDescent="0.3">
      <c r="B290" s="44"/>
      <c r="C290" s="44"/>
      <c r="D290" s="44"/>
      <c r="E290" s="45"/>
      <c r="F290" s="45"/>
      <c r="G290" s="44"/>
      <c r="H290" s="44"/>
      <c r="I290" s="44"/>
      <c r="J290" s="44"/>
      <c r="K290" s="44"/>
      <c r="L290" s="44"/>
      <c r="M290" s="44"/>
      <c r="N290" s="44"/>
      <c r="O290" s="44"/>
      <c r="P290"/>
    </row>
    <row r="291" spans="2:16" x14ac:dyDescent="0.3">
      <c r="B291" s="44"/>
      <c r="C291" s="44"/>
      <c r="D291" s="44"/>
      <c r="E291" s="45"/>
      <c r="F291" s="45"/>
      <c r="G291" s="44"/>
      <c r="H291" s="44"/>
      <c r="I291" s="44"/>
      <c r="J291" s="44"/>
      <c r="K291" s="44"/>
      <c r="L291" s="44"/>
      <c r="M291" s="44"/>
      <c r="N291" s="44"/>
      <c r="O291" s="44"/>
      <c r="P291"/>
    </row>
  </sheetData>
  <sheetProtection algorithmName="SHA-256" hashValue="N/a0q3xnmGbD3oXRuKpTceM8X2ZQbbuco1WNdJH8sTE=" saltValue="9NTh5Rj4X0dr8vdlzTzQMA==" spinCount="100000" sheet="1" objects="1" scenarios="1"/>
  <protectedRanges>
    <protectedRange sqref="D10:E13 I10:M10 F10:G10" name="Range1"/>
    <protectedRange sqref="G16:O17" name="Range2"/>
    <protectedRange sqref="E23:O24" name="Range3"/>
  </protectedRanges>
  <dataConsolidate/>
  <mergeCells count="6">
    <mergeCell ref="D10:E10"/>
    <mergeCell ref="D11:E11"/>
    <mergeCell ref="D12:E12"/>
    <mergeCell ref="D13:E13"/>
    <mergeCell ref="G26:N26"/>
    <mergeCell ref="D23:N24"/>
  </mergeCells>
  <dataValidations count="12">
    <dataValidation type="date" allowBlank="1" showInputMessage="1" showErrorMessage="1" errorTitle="Please check issue date" error="Please insert an issue date in 2020, for example 31/01/2020." sqref="E28:E291" xr:uid="{00000000-0002-0000-0100-000000000000}">
      <formula1>43831</formula1>
      <formula2>45838</formula2>
    </dataValidation>
    <dataValidation type="date" allowBlank="1" showInputMessage="1" showErrorMessage="1" errorTitle="Please check date" error="Please insert a date in 2020, for example 31/01/2020." sqref="D10" xr:uid="{00000000-0002-0000-0100-000001000000}">
      <formula1>43831</formula1>
      <formula2>45838</formula2>
    </dataValidation>
    <dataValidation type="whole" errorStyle="warning" allowBlank="1" showErrorMessage="1" errorTitle="Please insert number of masks" error="This distribution quantity appears to be too low, too high, or incorrect. Are you sure this is the correct quantity?" sqref="G28:G291" xr:uid="{00000000-0002-0000-0100-000002000000}">
      <formula1>50</formula1>
      <formula2>100000000</formula2>
    </dataValidation>
    <dataValidation type="whole" errorStyle="warning" allowBlank="1" showErrorMessage="1" errorTitle="Please insert number of masks" error="This distribution quantity appears to be too low, too high, or incorrect. Are you sure this is the correct quantity?" sqref="H28:H291" xr:uid="{00000000-0002-0000-0100-000003000000}">
      <formula1>20</formula1>
      <formula2>100000000</formula2>
    </dataValidation>
    <dataValidation type="whole" errorStyle="warning" allowBlank="1" showErrorMessage="1" errorTitle="Please insert number of gloves" error="This distribution quantity appears to be too low, too high, or incorrect. Are you sure this is the correct quantity?" sqref="J28:J291" xr:uid="{00000000-0002-0000-0100-000004000000}">
      <formula1>20</formula1>
      <formula2>100000000</formula2>
    </dataValidation>
    <dataValidation type="whole" errorStyle="warning" allowBlank="1" showErrorMessage="1" errorTitle="Please insert number of goggles" error="This distribution quantity appears to be too low, too high, or incorrect. Are you sure this is the correct quantity?" sqref="K28:K291" xr:uid="{00000000-0002-0000-0100-000005000000}">
      <formula1>20</formula1>
      <formula2>100000000</formula2>
    </dataValidation>
    <dataValidation type="whole" errorStyle="warning" allowBlank="1" showInputMessage="1" showErrorMessage="1" errorTitle="Please insert number of shields" error="This distribution quantity appears to be too low, too high, or incorrect. Are you sure this is the correct quantity?" sqref="L28:L291" xr:uid="{00000000-0002-0000-0100-000006000000}">
      <formula1>20</formula1>
      <formula2>1000000</formula2>
    </dataValidation>
    <dataValidation type="whole" allowBlank="1" showErrorMessage="1" errorTitle="Please insert number of gowns" error="This distribution quantity appears to be too low, too high, or incorrect. Are you sure this is the correct quantity?" sqref="I28:I291" xr:uid="{00000000-0002-0000-0100-000007000000}">
      <formula1>20</formula1>
      <formula2>100000000</formula2>
    </dataValidation>
    <dataValidation type="whole" allowBlank="1" showInputMessage="1" showErrorMessage="1" sqref="G16:N17" xr:uid="{00000000-0002-0000-0100-000008000000}">
      <formula1>0</formula1>
      <formula2>10000000</formula2>
    </dataValidation>
    <dataValidation type="whole" errorStyle="warning" allowBlank="1" showInputMessage="1" showErrorMessage="1" errorTitle="Please insert number of oximeter" error="This distribution quantity appears to be too low, too high, or incorrect. Are you sure this is the correct quantity?" sqref="M28:M291" xr:uid="{00000000-0002-0000-0100-000009000000}">
      <formula1>1</formula1>
      <formula2>1000000</formula2>
    </dataValidation>
    <dataValidation type="whole" errorStyle="warning" allowBlank="1" showInputMessage="1" showErrorMessage="1" errorTitle="Please insert number" error="This distribution quantity appears to be too low, too high, or incorrect. Are you sure this is the correct quantity?" sqref="N28:N291" xr:uid="{00000000-0002-0000-0100-00000A000000}">
      <formula1>1</formula1>
      <formula2>1000000</formula2>
    </dataValidation>
    <dataValidation type="list" allowBlank="1" showInputMessage="1" showErrorMessage="1" sqref="F28:F291" xr:uid="{00000000-0002-0000-0100-00000B000000}">
      <formula1>"BAU, COVID-19 Consultations, Hotspot, Package"</formula1>
    </dataValidation>
  </dataValidations>
  <pageMargins left="0.7" right="0.7" top="0.75" bottom="0.75" header="0.3" footer="0.3"/>
  <pageSetup paperSize="9" scale="27"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'PHN list'!$C$2:$C$9</xm:f>
          </x14:formula1>
          <xm:sqref>C28:C291</xm:sqref>
        </x14:dataValidation>
        <x14:dataValidation type="list" allowBlank="1" showInputMessage="1" showErrorMessage="1" xr:uid="{00000000-0002-0000-0100-00000D000000}">
          <x14:formula1>
            <xm:f>'PHN list'!$A$2:$A$31</xm:f>
          </x14:formula1>
          <xm:sqref>D11:E11</xm:sqref>
        </x14:dataValidation>
        <x14:dataValidation type="list" allowBlank="1" showInputMessage="1" showErrorMessage="1" xr:uid="{00000000-0002-0000-0100-00000E000000}">
          <x14:formula1>
            <xm:f>'PHN list'!$H$2:$H$545</xm:f>
          </x14:formula1>
          <xm:sqref>D28:D291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7:K33"/>
  <sheetViews>
    <sheetView showGridLines="0" view="pageBreakPreview" zoomScale="90" zoomScaleNormal="100" zoomScaleSheetLayoutView="90" workbookViewId="0">
      <selection activeCell="B29" sqref="B29"/>
    </sheetView>
  </sheetViews>
  <sheetFormatPr defaultRowHeight="14.4" x14ac:dyDescent="0.3"/>
  <cols>
    <col min="1" max="1" width="17.5546875" customWidth="1"/>
    <col min="2" max="2" width="34.33203125" style="6" customWidth="1"/>
    <col min="3" max="4" width="33.33203125" style="6" customWidth="1"/>
    <col min="5" max="5" width="31.44140625" style="6" customWidth="1"/>
    <col min="6" max="6" width="28.44140625" style="6" customWidth="1"/>
    <col min="7" max="7" width="23" style="6" customWidth="1"/>
    <col min="8" max="8" width="23.6640625" style="6" customWidth="1"/>
    <col min="9" max="9" width="24.6640625" style="6" customWidth="1"/>
    <col min="10" max="11" width="21.44140625" style="6" customWidth="1"/>
  </cols>
  <sheetData>
    <row r="7" spans="1:11" x14ac:dyDescent="0.3">
      <c r="A7" s="63"/>
      <c r="B7" s="31"/>
      <c r="C7" s="31"/>
      <c r="D7" s="31"/>
      <c r="E7" s="31"/>
      <c r="F7" s="31"/>
      <c r="G7" s="31"/>
      <c r="H7" s="31"/>
      <c r="I7" s="31"/>
      <c r="J7" s="31"/>
      <c r="K7" s="31"/>
    </row>
    <row r="8" spans="1:11" x14ac:dyDescent="0.3">
      <c r="A8" s="63"/>
      <c r="B8" s="62"/>
      <c r="C8" s="62"/>
      <c r="D8" s="31"/>
      <c r="E8" s="31"/>
      <c r="F8" s="31"/>
      <c r="G8" s="31"/>
      <c r="H8" s="31"/>
      <c r="I8" s="31"/>
      <c r="J8" s="31"/>
      <c r="K8" s="31"/>
    </row>
    <row r="9" spans="1:11" x14ac:dyDescent="0.3">
      <c r="A9" s="63"/>
      <c r="B9" s="76" t="s">
        <v>63</v>
      </c>
      <c r="C9" s="33"/>
      <c r="D9" s="33"/>
      <c r="E9" s="33"/>
      <c r="F9" s="33"/>
      <c r="G9" s="33"/>
      <c r="H9" s="33"/>
      <c r="I9" s="31"/>
      <c r="J9" s="31"/>
      <c r="K9" s="31"/>
    </row>
    <row r="10" spans="1:11" x14ac:dyDescent="0.3">
      <c r="A10" s="63"/>
      <c r="B10" s="32"/>
      <c r="C10" s="33"/>
      <c r="D10" s="33"/>
      <c r="E10" s="33"/>
      <c r="F10" s="33"/>
      <c r="G10" s="33"/>
      <c r="H10" s="33"/>
      <c r="I10" s="31"/>
      <c r="J10" s="31"/>
      <c r="K10" s="31"/>
    </row>
    <row r="11" spans="1:11" x14ac:dyDescent="0.3">
      <c r="A11" s="63"/>
      <c r="B11" s="53" t="s">
        <v>51</v>
      </c>
      <c r="C11" s="34"/>
      <c r="D11" s="33"/>
      <c r="E11" s="35"/>
      <c r="F11" s="36"/>
      <c r="G11" s="37"/>
      <c r="H11" s="33"/>
      <c r="I11" s="31"/>
      <c r="J11" s="38"/>
      <c r="K11" s="30"/>
    </row>
    <row r="12" spans="1:11" x14ac:dyDescent="0.3">
      <c r="A12" s="63"/>
      <c r="B12" s="53" t="s">
        <v>52</v>
      </c>
      <c r="C12" s="21" t="str">
        <f>IF(C11="","",EDATE(C11,2))</f>
        <v/>
      </c>
      <c r="D12" s="21"/>
      <c r="E12" s="39"/>
      <c r="F12" s="39"/>
      <c r="G12" s="33"/>
      <c r="H12" s="33"/>
      <c r="I12" s="31"/>
      <c r="J12" s="31"/>
      <c r="K12" s="31"/>
    </row>
    <row r="13" spans="1:11" x14ac:dyDescent="0.3">
      <c r="A13" s="63"/>
      <c r="B13" s="74"/>
      <c r="C13" s="21"/>
      <c r="D13" s="21"/>
      <c r="E13" s="39"/>
      <c r="F13" s="39"/>
      <c r="G13" s="33"/>
      <c r="H13" s="33"/>
      <c r="I13" s="31"/>
      <c r="J13" s="31"/>
      <c r="K13" s="31"/>
    </row>
    <row r="14" spans="1:11" x14ac:dyDescent="0.3">
      <c r="A14" s="63"/>
      <c r="B14" s="74"/>
      <c r="C14" s="21"/>
      <c r="D14" s="21"/>
      <c r="E14" s="39"/>
      <c r="F14" s="39"/>
      <c r="G14" s="33"/>
      <c r="H14" s="33"/>
      <c r="I14" s="31"/>
      <c r="J14" s="31"/>
      <c r="K14" s="31"/>
    </row>
    <row r="15" spans="1:11" x14ac:dyDescent="0.3">
      <c r="A15" s="63"/>
      <c r="B15" s="75"/>
      <c r="C15" s="66"/>
      <c r="D15" s="31"/>
      <c r="E15" s="31"/>
      <c r="F15" s="39"/>
      <c r="G15" s="33"/>
      <c r="H15" s="33"/>
      <c r="I15" s="40"/>
      <c r="J15" s="31"/>
      <c r="K15" s="41"/>
    </row>
    <row r="16" spans="1:11" x14ac:dyDescent="0.3">
      <c r="A16" s="63"/>
      <c r="B16" s="75"/>
      <c r="C16" s="66"/>
      <c r="D16" s="31"/>
      <c r="E16" s="31"/>
      <c r="F16" s="33"/>
      <c r="G16" s="33"/>
      <c r="H16" s="42"/>
      <c r="I16" s="42"/>
      <c r="J16" s="31"/>
      <c r="K16" s="70"/>
    </row>
    <row r="17" spans="1:11" x14ac:dyDescent="0.3">
      <c r="A17" s="63"/>
      <c r="B17" s="50" t="s">
        <v>53</v>
      </c>
      <c r="C17" s="50" t="s">
        <v>54</v>
      </c>
      <c r="D17" s="50" t="s">
        <v>70</v>
      </c>
      <c r="E17" s="100" t="s">
        <v>55</v>
      </c>
      <c r="F17" s="100"/>
      <c r="G17" s="100"/>
      <c r="H17" s="100"/>
      <c r="I17" s="100"/>
      <c r="J17" s="100"/>
      <c r="K17" s="71"/>
    </row>
    <row r="18" spans="1:11" x14ac:dyDescent="0.3">
      <c r="A18" s="63"/>
      <c r="B18" s="51" t="s">
        <v>0</v>
      </c>
      <c r="C18" s="43" t="s">
        <v>616</v>
      </c>
      <c r="D18" s="43"/>
      <c r="E18" s="111"/>
      <c r="F18" s="111"/>
      <c r="G18" s="111"/>
      <c r="H18" s="111"/>
      <c r="I18" s="111"/>
      <c r="J18" s="111"/>
      <c r="K18" s="66"/>
    </row>
    <row r="19" spans="1:11" x14ac:dyDescent="0.3">
      <c r="A19" s="63"/>
      <c r="B19" s="51" t="s">
        <v>56</v>
      </c>
      <c r="C19" s="43" t="s">
        <v>616</v>
      </c>
      <c r="D19" s="49"/>
      <c r="E19" s="111"/>
      <c r="F19" s="111"/>
      <c r="G19" s="111"/>
      <c r="H19" s="111"/>
      <c r="I19" s="111"/>
      <c r="J19" s="111"/>
      <c r="K19" s="66"/>
    </row>
    <row r="20" spans="1:11" x14ac:dyDescent="0.3">
      <c r="A20" s="63"/>
      <c r="B20" s="51" t="s">
        <v>38</v>
      </c>
      <c r="C20" s="43" t="s">
        <v>616</v>
      </c>
      <c r="D20" s="43"/>
      <c r="E20" s="112"/>
      <c r="F20" s="112"/>
      <c r="G20" s="112"/>
      <c r="H20" s="112"/>
      <c r="I20" s="112"/>
      <c r="J20" s="112"/>
      <c r="K20" s="66"/>
    </row>
    <row r="21" spans="1:11" x14ac:dyDescent="0.3">
      <c r="A21" s="63"/>
      <c r="B21" s="51" t="s">
        <v>64</v>
      </c>
      <c r="C21" s="43" t="s">
        <v>616</v>
      </c>
      <c r="D21" s="43"/>
      <c r="E21" s="112"/>
      <c r="F21" s="112"/>
      <c r="G21" s="112"/>
      <c r="H21" s="112"/>
      <c r="I21" s="112"/>
      <c r="J21" s="112"/>
      <c r="K21" s="66"/>
    </row>
    <row r="22" spans="1:11" x14ac:dyDescent="0.3">
      <c r="A22" s="64"/>
      <c r="B22" s="52" t="s">
        <v>66</v>
      </c>
      <c r="C22" s="43" t="s">
        <v>616</v>
      </c>
      <c r="D22" s="43"/>
      <c r="E22" s="111"/>
      <c r="F22" s="111"/>
      <c r="G22" s="111"/>
      <c r="H22" s="111"/>
      <c r="I22" s="111"/>
      <c r="J22" s="111"/>
      <c r="K22" s="66"/>
    </row>
    <row r="23" spans="1:11" x14ac:dyDescent="0.3">
      <c r="A23" s="64"/>
      <c r="B23" s="52" t="s">
        <v>69</v>
      </c>
      <c r="C23" s="43" t="s">
        <v>616</v>
      </c>
      <c r="D23" s="43"/>
      <c r="E23" s="111"/>
      <c r="F23" s="111"/>
      <c r="G23" s="111"/>
      <c r="H23" s="111"/>
      <c r="I23" s="111"/>
      <c r="J23" s="111"/>
      <c r="K23" s="66"/>
    </row>
    <row r="24" spans="1:11" x14ac:dyDescent="0.3">
      <c r="A24" s="81"/>
      <c r="B24" s="82"/>
      <c r="C24" s="83"/>
      <c r="D24" s="83"/>
      <c r="E24" s="84"/>
      <c r="F24" s="84"/>
      <c r="G24" s="84"/>
      <c r="H24" s="84"/>
      <c r="I24" s="84"/>
      <c r="J24" s="84"/>
      <c r="K24" s="66"/>
    </row>
    <row r="25" spans="1:11" x14ac:dyDescent="0.3">
      <c r="A25" s="64"/>
      <c r="B25" s="80" t="s">
        <v>621</v>
      </c>
      <c r="C25" s="50" t="s">
        <v>54</v>
      </c>
      <c r="D25" s="50" t="s">
        <v>622</v>
      </c>
      <c r="E25" s="100" t="s">
        <v>55</v>
      </c>
      <c r="F25" s="100"/>
      <c r="G25" s="100"/>
      <c r="H25" s="100"/>
      <c r="I25" s="100"/>
      <c r="J25" s="100"/>
      <c r="K25" s="66"/>
    </row>
    <row r="26" spans="1:11" x14ac:dyDescent="0.3">
      <c r="A26" s="64"/>
      <c r="B26" s="52" t="s">
        <v>623</v>
      </c>
      <c r="C26" s="43" t="s">
        <v>616</v>
      </c>
      <c r="D26" s="43"/>
      <c r="E26" s="85"/>
      <c r="F26" s="79"/>
      <c r="G26" s="79"/>
      <c r="H26" s="79"/>
      <c r="I26" s="79"/>
      <c r="J26" s="79"/>
      <c r="K26" s="66"/>
    </row>
    <row r="27" spans="1:11" x14ac:dyDescent="0.3">
      <c r="A27" s="63"/>
      <c r="B27" s="52" t="s">
        <v>620</v>
      </c>
      <c r="C27" s="43" t="s">
        <v>616</v>
      </c>
      <c r="D27" s="43"/>
      <c r="E27" s="112"/>
      <c r="F27" s="112"/>
      <c r="G27" s="112"/>
      <c r="H27" s="112"/>
      <c r="I27" s="112"/>
      <c r="J27" s="112"/>
      <c r="K27" s="66"/>
    </row>
    <row r="28" spans="1:11" x14ac:dyDescent="0.3">
      <c r="A28" s="63"/>
      <c r="B28" s="86" t="s">
        <v>624</v>
      </c>
      <c r="C28" s="65"/>
      <c r="D28" s="65"/>
      <c r="E28" s="65"/>
      <c r="F28" s="66"/>
      <c r="G28" s="67"/>
      <c r="H28" s="67"/>
      <c r="I28" s="67"/>
      <c r="J28" s="67"/>
      <c r="K28" s="66"/>
    </row>
    <row r="29" spans="1:11" x14ac:dyDescent="0.3">
      <c r="A29" s="63"/>
      <c r="B29" s="68"/>
      <c r="C29" s="69"/>
      <c r="D29" s="69"/>
      <c r="E29" s="69"/>
      <c r="F29" s="69"/>
      <c r="G29" s="65"/>
      <c r="H29" s="65"/>
      <c r="I29" s="65"/>
      <c r="J29" s="65"/>
      <c r="K29" s="66"/>
    </row>
    <row r="30" spans="1:11" x14ac:dyDescent="0.3">
      <c r="A30" s="54"/>
      <c r="B30" s="55" t="s">
        <v>58</v>
      </c>
      <c r="C30" s="101"/>
      <c r="D30" s="102"/>
      <c r="E30" s="102"/>
      <c r="F30" s="102"/>
      <c r="G30" s="102"/>
      <c r="H30" s="102"/>
      <c r="I30" s="102"/>
      <c r="J30" s="103"/>
      <c r="K30" s="72"/>
    </row>
    <row r="31" spans="1:11" x14ac:dyDescent="0.3">
      <c r="A31" s="63"/>
      <c r="B31" s="67"/>
      <c r="C31" s="104"/>
      <c r="D31" s="105"/>
      <c r="E31" s="105"/>
      <c r="F31" s="105"/>
      <c r="G31" s="105"/>
      <c r="H31" s="105"/>
      <c r="I31" s="105"/>
      <c r="J31" s="106"/>
      <c r="K31" s="73"/>
    </row>
    <row r="32" spans="1:11" x14ac:dyDescent="0.3">
      <c r="A32" s="110" t="s">
        <v>57</v>
      </c>
      <c r="B32" s="110"/>
      <c r="C32" s="107"/>
      <c r="D32" s="108"/>
      <c r="E32" s="108"/>
      <c r="F32" s="108"/>
      <c r="G32" s="108"/>
      <c r="H32" s="108"/>
      <c r="I32" s="108"/>
      <c r="J32" s="109"/>
      <c r="K32" s="73"/>
    </row>
    <row r="33" spans="1:11" x14ac:dyDescent="0.3">
      <c r="A33" s="63"/>
      <c r="B33" s="66"/>
      <c r="C33" s="66"/>
      <c r="D33" s="66"/>
      <c r="E33" s="66"/>
      <c r="F33" s="66"/>
      <c r="G33" s="66"/>
      <c r="H33" s="66"/>
      <c r="I33" s="66"/>
      <c r="J33" s="66"/>
      <c r="K33" s="72"/>
    </row>
  </sheetData>
  <sheetProtection algorithmName="SHA-256" hashValue="m01YFTQV2efgOTF07d3wlWrW2JQ6if7ogvc9tpGacJc=" saltValue="d4RMfJzmH4KozE8t1+9baA==" spinCount="100000" sheet="1" objects="1" scenarios="1"/>
  <mergeCells count="12">
    <mergeCell ref="E17:J17"/>
    <mergeCell ref="C30:J31"/>
    <mergeCell ref="C32:J32"/>
    <mergeCell ref="A32:B32"/>
    <mergeCell ref="E18:J18"/>
    <mergeCell ref="E19:J19"/>
    <mergeCell ref="E20:J20"/>
    <mergeCell ref="E21:J21"/>
    <mergeCell ref="E22:J22"/>
    <mergeCell ref="E27:J27"/>
    <mergeCell ref="E25:J25"/>
    <mergeCell ref="E23:J23"/>
  </mergeCells>
  <dataValidations count="2">
    <dataValidation type="date" allowBlank="1" showInputMessage="1" showErrorMessage="1" sqref="C11" xr:uid="{00000000-0002-0000-0200-000000000000}">
      <formula1>43983</formula1>
      <formula2>54789</formula2>
    </dataValidation>
    <dataValidation type="list" allowBlank="1" showInputMessage="1" showErrorMessage="1" sqref="C26:C27 C18:C23" xr:uid="{00000000-0002-0000-0200-000001000000}">
      <formula1>"Yes, No"</formula1>
    </dataValidation>
  </dataValidations>
  <pageMargins left="0.7" right="0.7" top="0.75" bottom="0.75" header="0.3" footer="0.3"/>
  <pageSetup paperSize="9" scale="2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H545"/>
  <sheetViews>
    <sheetView showGridLines="0" workbookViewId="0">
      <selection activeCell="H2" sqref="H2"/>
    </sheetView>
  </sheetViews>
  <sheetFormatPr defaultRowHeight="14.4" x14ac:dyDescent="0.3"/>
  <cols>
    <col min="1" max="1" width="44.44140625" customWidth="1"/>
  </cols>
  <sheetData>
    <row r="2" spans="1:8" x14ac:dyDescent="0.3">
      <c r="A2" s="1" t="s">
        <v>1</v>
      </c>
      <c r="C2" t="s">
        <v>32</v>
      </c>
      <c r="H2" t="s">
        <v>322</v>
      </c>
    </row>
    <row r="3" spans="1:8" x14ac:dyDescent="0.3">
      <c r="A3" s="2" t="s">
        <v>2</v>
      </c>
      <c r="C3" t="s">
        <v>37</v>
      </c>
      <c r="H3" t="s">
        <v>166</v>
      </c>
    </row>
    <row r="4" spans="1:8" x14ac:dyDescent="0.3">
      <c r="A4" s="2" t="s">
        <v>3</v>
      </c>
      <c r="C4" t="s">
        <v>33</v>
      </c>
      <c r="H4" t="s">
        <v>180</v>
      </c>
    </row>
    <row r="5" spans="1:8" x14ac:dyDescent="0.3">
      <c r="A5" s="2" t="s">
        <v>4</v>
      </c>
      <c r="C5" t="s">
        <v>34</v>
      </c>
      <c r="H5" t="s">
        <v>362</v>
      </c>
    </row>
    <row r="6" spans="1:8" x14ac:dyDescent="0.3">
      <c r="A6" s="2" t="s">
        <v>5</v>
      </c>
      <c r="C6" t="s">
        <v>44</v>
      </c>
      <c r="H6" t="s">
        <v>449</v>
      </c>
    </row>
    <row r="7" spans="1:8" x14ac:dyDescent="0.3">
      <c r="A7" s="2" t="s">
        <v>6</v>
      </c>
      <c r="C7" t="s">
        <v>40</v>
      </c>
      <c r="H7" t="s">
        <v>167</v>
      </c>
    </row>
    <row r="8" spans="1:8" x14ac:dyDescent="0.3">
      <c r="A8" s="2" t="s">
        <v>7</v>
      </c>
      <c r="C8" t="s">
        <v>42</v>
      </c>
      <c r="H8" t="s">
        <v>433</v>
      </c>
    </row>
    <row r="9" spans="1:8" x14ac:dyDescent="0.3">
      <c r="A9" s="2" t="s">
        <v>41</v>
      </c>
      <c r="C9" t="s">
        <v>39</v>
      </c>
      <c r="H9" t="s">
        <v>96</v>
      </c>
    </row>
    <row r="10" spans="1:8" x14ac:dyDescent="0.3">
      <c r="A10" s="3" t="s">
        <v>8</v>
      </c>
      <c r="H10" t="s">
        <v>587</v>
      </c>
    </row>
    <row r="11" spans="1:8" x14ac:dyDescent="0.3">
      <c r="A11" s="3" t="s">
        <v>9</v>
      </c>
      <c r="H11" t="s">
        <v>97</v>
      </c>
    </row>
    <row r="12" spans="1:8" x14ac:dyDescent="0.3">
      <c r="A12" s="3" t="s">
        <v>10</v>
      </c>
      <c r="H12" t="s">
        <v>200</v>
      </c>
    </row>
    <row r="13" spans="1:8" x14ac:dyDescent="0.3">
      <c r="A13" s="3" t="s">
        <v>11</v>
      </c>
      <c r="H13" t="s">
        <v>451</v>
      </c>
    </row>
    <row r="14" spans="1:8" x14ac:dyDescent="0.3">
      <c r="A14" s="3" t="s">
        <v>12</v>
      </c>
      <c r="H14" t="s">
        <v>363</v>
      </c>
    </row>
    <row r="15" spans="1:8" x14ac:dyDescent="0.3">
      <c r="A15" s="3" t="s">
        <v>13</v>
      </c>
      <c r="H15" t="s">
        <v>201</v>
      </c>
    </row>
    <row r="16" spans="1:8" x14ac:dyDescent="0.3">
      <c r="A16" s="3" t="s">
        <v>14</v>
      </c>
      <c r="H16" t="s">
        <v>528</v>
      </c>
    </row>
    <row r="17" spans="1:8" x14ac:dyDescent="0.3">
      <c r="A17" s="3" t="s">
        <v>15</v>
      </c>
      <c r="H17" t="s">
        <v>99</v>
      </c>
    </row>
    <row r="18" spans="1:8" x14ac:dyDescent="0.3">
      <c r="A18" s="3" t="s">
        <v>16</v>
      </c>
      <c r="H18" t="s">
        <v>453</v>
      </c>
    </row>
    <row r="19" spans="1:8" x14ac:dyDescent="0.3">
      <c r="A19" s="3" t="s">
        <v>17</v>
      </c>
      <c r="H19" t="s">
        <v>531</v>
      </c>
    </row>
    <row r="20" spans="1:8" x14ac:dyDescent="0.3">
      <c r="A20" s="3" t="s">
        <v>18</v>
      </c>
      <c r="H20" t="s">
        <v>606</v>
      </c>
    </row>
    <row r="21" spans="1:8" x14ac:dyDescent="0.3">
      <c r="A21" s="3" t="s">
        <v>19</v>
      </c>
      <c r="H21" t="s">
        <v>533</v>
      </c>
    </row>
    <row r="22" spans="1:8" x14ac:dyDescent="0.3">
      <c r="A22" s="3" t="s">
        <v>20</v>
      </c>
      <c r="H22" t="s">
        <v>301</v>
      </c>
    </row>
    <row r="23" spans="1:8" x14ac:dyDescent="0.3">
      <c r="A23" s="3" t="s">
        <v>65</v>
      </c>
      <c r="H23" t="s">
        <v>527</v>
      </c>
    </row>
    <row r="24" spans="1:8" x14ac:dyDescent="0.3">
      <c r="A24" s="3" t="s">
        <v>21</v>
      </c>
      <c r="H24" t="s">
        <v>534</v>
      </c>
    </row>
    <row r="25" spans="1:8" x14ac:dyDescent="0.3">
      <c r="A25" s="2" t="s">
        <v>22</v>
      </c>
      <c r="H25" t="s">
        <v>434</v>
      </c>
    </row>
    <row r="26" spans="1:8" x14ac:dyDescent="0.3">
      <c r="A26" s="2" t="s">
        <v>23</v>
      </c>
      <c r="H26" t="s">
        <v>168</v>
      </c>
    </row>
    <row r="27" spans="1:8" x14ac:dyDescent="0.3">
      <c r="A27" s="2" t="s">
        <v>24</v>
      </c>
      <c r="H27" t="s">
        <v>169</v>
      </c>
    </row>
    <row r="28" spans="1:8" x14ac:dyDescent="0.3">
      <c r="A28" s="2" t="s">
        <v>25</v>
      </c>
      <c r="H28" t="s">
        <v>100</v>
      </c>
    </row>
    <row r="29" spans="1:8" x14ac:dyDescent="0.3">
      <c r="A29" s="2" t="s">
        <v>26</v>
      </c>
      <c r="H29" t="s">
        <v>338</v>
      </c>
    </row>
    <row r="30" spans="1:8" x14ac:dyDescent="0.3">
      <c r="A30" s="2" t="s">
        <v>27</v>
      </c>
      <c r="H30" t="s">
        <v>455</v>
      </c>
    </row>
    <row r="31" spans="1:8" x14ac:dyDescent="0.3">
      <c r="A31" s="4" t="s">
        <v>28</v>
      </c>
      <c r="H31" t="s">
        <v>101</v>
      </c>
    </row>
    <row r="32" spans="1:8" x14ac:dyDescent="0.3">
      <c r="H32" t="s">
        <v>282</v>
      </c>
    </row>
    <row r="33" spans="8:8" x14ac:dyDescent="0.3">
      <c r="H33" t="s">
        <v>302</v>
      </c>
    </row>
    <row r="34" spans="8:8" x14ac:dyDescent="0.3">
      <c r="H34" t="s">
        <v>339</v>
      </c>
    </row>
    <row r="35" spans="8:8" x14ac:dyDescent="0.3">
      <c r="H35" t="s">
        <v>457</v>
      </c>
    </row>
    <row r="36" spans="8:8" x14ac:dyDescent="0.3">
      <c r="H36" t="s">
        <v>458</v>
      </c>
    </row>
    <row r="37" spans="8:8" x14ac:dyDescent="0.3">
      <c r="H37" t="s">
        <v>340</v>
      </c>
    </row>
    <row r="38" spans="8:8" x14ac:dyDescent="0.3">
      <c r="H38" t="s">
        <v>437</v>
      </c>
    </row>
    <row r="39" spans="8:8" x14ac:dyDescent="0.3">
      <c r="H39" t="s">
        <v>102</v>
      </c>
    </row>
    <row r="40" spans="8:8" x14ac:dyDescent="0.3">
      <c r="H40" t="s">
        <v>170</v>
      </c>
    </row>
    <row r="41" spans="8:8" x14ac:dyDescent="0.3">
      <c r="H41" t="s">
        <v>460</v>
      </c>
    </row>
    <row r="42" spans="8:8" x14ac:dyDescent="0.3">
      <c r="H42" t="s">
        <v>202</v>
      </c>
    </row>
    <row r="43" spans="8:8" x14ac:dyDescent="0.3">
      <c r="H43" t="s">
        <v>538</v>
      </c>
    </row>
    <row r="44" spans="8:8" x14ac:dyDescent="0.3">
      <c r="H44" t="s">
        <v>281</v>
      </c>
    </row>
    <row r="45" spans="8:8" x14ac:dyDescent="0.3">
      <c r="H45" t="s">
        <v>607</v>
      </c>
    </row>
    <row r="46" spans="8:8" x14ac:dyDescent="0.3">
      <c r="H46" t="s">
        <v>461</v>
      </c>
    </row>
    <row r="47" spans="8:8" x14ac:dyDescent="0.3">
      <c r="H47" t="s">
        <v>462</v>
      </c>
    </row>
    <row r="48" spans="8:8" x14ac:dyDescent="0.3">
      <c r="H48" t="s">
        <v>203</v>
      </c>
    </row>
    <row r="49" spans="8:8" x14ac:dyDescent="0.3">
      <c r="H49" t="s">
        <v>608</v>
      </c>
    </row>
    <row r="50" spans="8:8" x14ac:dyDescent="0.3">
      <c r="H50" t="s">
        <v>303</v>
      </c>
    </row>
    <row r="51" spans="8:8" x14ac:dyDescent="0.3">
      <c r="H51" t="s">
        <v>539</v>
      </c>
    </row>
    <row r="52" spans="8:8" x14ac:dyDescent="0.3">
      <c r="H52" t="s">
        <v>609</v>
      </c>
    </row>
    <row r="53" spans="8:8" x14ac:dyDescent="0.3">
      <c r="H53" t="s">
        <v>204</v>
      </c>
    </row>
    <row r="54" spans="8:8" x14ac:dyDescent="0.3">
      <c r="H54" t="s">
        <v>422</v>
      </c>
    </row>
    <row r="55" spans="8:8" x14ac:dyDescent="0.3">
      <c r="H55" t="s">
        <v>610</v>
      </c>
    </row>
    <row r="56" spans="8:8" x14ac:dyDescent="0.3">
      <c r="H56" t="s">
        <v>205</v>
      </c>
    </row>
    <row r="57" spans="8:8" x14ac:dyDescent="0.3">
      <c r="H57" t="s">
        <v>255</v>
      </c>
    </row>
    <row r="58" spans="8:8" x14ac:dyDescent="0.3">
      <c r="H58" t="s">
        <v>304</v>
      </c>
    </row>
    <row r="59" spans="8:8" x14ac:dyDescent="0.3">
      <c r="H59" t="s">
        <v>541</v>
      </c>
    </row>
    <row r="60" spans="8:8" x14ac:dyDescent="0.3">
      <c r="H60" t="s">
        <v>465</v>
      </c>
    </row>
    <row r="61" spans="8:8" x14ac:dyDescent="0.3">
      <c r="H61" t="s">
        <v>206</v>
      </c>
    </row>
    <row r="62" spans="8:8" x14ac:dyDescent="0.3">
      <c r="H62" t="s">
        <v>364</v>
      </c>
    </row>
    <row r="63" spans="8:8" x14ac:dyDescent="0.3">
      <c r="H63" t="s">
        <v>207</v>
      </c>
    </row>
    <row r="64" spans="8:8" x14ac:dyDescent="0.3">
      <c r="H64" t="s">
        <v>366</v>
      </c>
    </row>
    <row r="65" spans="8:8" x14ac:dyDescent="0.3">
      <c r="H65" t="s">
        <v>542</v>
      </c>
    </row>
    <row r="66" spans="8:8" x14ac:dyDescent="0.3">
      <c r="H66" t="s">
        <v>103</v>
      </c>
    </row>
    <row r="67" spans="8:8" x14ac:dyDescent="0.3">
      <c r="H67" t="s">
        <v>208</v>
      </c>
    </row>
    <row r="68" spans="8:8" x14ac:dyDescent="0.3">
      <c r="H68" t="s">
        <v>151</v>
      </c>
    </row>
    <row r="69" spans="8:8" x14ac:dyDescent="0.3">
      <c r="H69" t="s">
        <v>543</v>
      </c>
    </row>
    <row r="70" spans="8:8" x14ac:dyDescent="0.3">
      <c r="H70" t="s">
        <v>544</v>
      </c>
    </row>
    <row r="71" spans="8:8" x14ac:dyDescent="0.3">
      <c r="H71" t="s">
        <v>256</v>
      </c>
    </row>
    <row r="72" spans="8:8" x14ac:dyDescent="0.3">
      <c r="H72" t="s">
        <v>323</v>
      </c>
    </row>
    <row r="73" spans="8:8" x14ac:dyDescent="0.3">
      <c r="H73" t="s">
        <v>283</v>
      </c>
    </row>
    <row r="74" spans="8:8" x14ac:dyDescent="0.3">
      <c r="H74" t="s">
        <v>209</v>
      </c>
    </row>
    <row r="75" spans="8:8" x14ac:dyDescent="0.3">
      <c r="H75" t="s">
        <v>466</v>
      </c>
    </row>
    <row r="76" spans="8:8" x14ac:dyDescent="0.3">
      <c r="H76" t="s">
        <v>452</v>
      </c>
    </row>
    <row r="77" spans="8:8" x14ac:dyDescent="0.3">
      <c r="H77" t="s">
        <v>154</v>
      </c>
    </row>
    <row r="78" spans="8:8" x14ac:dyDescent="0.3">
      <c r="H78" t="s">
        <v>341</v>
      </c>
    </row>
    <row r="79" spans="8:8" x14ac:dyDescent="0.3">
      <c r="H79" t="s">
        <v>284</v>
      </c>
    </row>
    <row r="80" spans="8:8" x14ac:dyDescent="0.3">
      <c r="H80" t="s">
        <v>104</v>
      </c>
    </row>
    <row r="81" spans="8:8" x14ac:dyDescent="0.3">
      <c r="H81" t="s">
        <v>467</v>
      </c>
    </row>
    <row r="82" spans="8:8" x14ac:dyDescent="0.3">
      <c r="H82" t="s">
        <v>324</v>
      </c>
    </row>
    <row r="83" spans="8:8" x14ac:dyDescent="0.3">
      <c r="H83" t="s">
        <v>285</v>
      </c>
    </row>
    <row r="84" spans="8:8" x14ac:dyDescent="0.3">
      <c r="H84" t="s">
        <v>343</v>
      </c>
    </row>
    <row r="85" spans="8:8" x14ac:dyDescent="0.3">
      <c r="H85" t="s">
        <v>280</v>
      </c>
    </row>
    <row r="86" spans="8:8" x14ac:dyDescent="0.3">
      <c r="H86" t="s">
        <v>210</v>
      </c>
    </row>
    <row r="87" spans="8:8" x14ac:dyDescent="0.3">
      <c r="H87" t="s">
        <v>105</v>
      </c>
    </row>
    <row r="88" spans="8:8" x14ac:dyDescent="0.3">
      <c r="H88" t="s">
        <v>367</v>
      </c>
    </row>
    <row r="89" spans="8:8" x14ac:dyDescent="0.3">
      <c r="H89" t="s">
        <v>368</v>
      </c>
    </row>
    <row r="90" spans="8:8" x14ac:dyDescent="0.3">
      <c r="H90" t="s">
        <v>547</v>
      </c>
    </row>
    <row r="91" spans="8:8" x14ac:dyDescent="0.3">
      <c r="H91" t="s">
        <v>611</v>
      </c>
    </row>
    <row r="92" spans="8:8" x14ac:dyDescent="0.3">
      <c r="H92" t="s">
        <v>106</v>
      </c>
    </row>
    <row r="93" spans="8:8" x14ac:dyDescent="0.3">
      <c r="H93" t="s">
        <v>546</v>
      </c>
    </row>
    <row r="94" spans="8:8" x14ac:dyDescent="0.3">
      <c r="H94" t="s">
        <v>588</v>
      </c>
    </row>
    <row r="95" spans="8:8" x14ac:dyDescent="0.3">
      <c r="H95" t="s">
        <v>481</v>
      </c>
    </row>
    <row r="96" spans="8:8" x14ac:dyDescent="0.3">
      <c r="H96" t="s">
        <v>257</v>
      </c>
    </row>
    <row r="97" spans="8:8" x14ac:dyDescent="0.3">
      <c r="H97" t="s">
        <v>612</v>
      </c>
    </row>
    <row r="98" spans="8:8" x14ac:dyDescent="0.3">
      <c r="H98" t="s">
        <v>436</v>
      </c>
    </row>
    <row r="99" spans="8:8" x14ac:dyDescent="0.3">
      <c r="H99" t="s">
        <v>107</v>
      </c>
    </row>
    <row r="100" spans="8:8" x14ac:dyDescent="0.3">
      <c r="H100" t="s">
        <v>423</v>
      </c>
    </row>
    <row r="101" spans="8:8" x14ac:dyDescent="0.3">
      <c r="H101" t="s">
        <v>535</v>
      </c>
    </row>
    <row r="102" spans="8:8" x14ac:dyDescent="0.3">
      <c r="H102" t="s">
        <v>469</v>
      </c>
    </row>
    <row r="103" spans="8:8" x14ac:dyDescent="0.3">
      <c r="H103" t="s">
        <v>369</v>
      </c>
    </row>
    <row r="104" spans="8:8" x14ac:dyDescent="0.3">
      <c r="H104" t="s">
        <v>325</v>
      </c>
    </row>
    <row r="105" spans="8:8" x14ac:dyDescent="0.3">
      <c r="H105" t="s">
        <v>553</v>
      </c>
    </row>
    <row r="106" spans="8:8" x14ac:dyDescent="0.3">
      <c r="H106" t="s">
        <v>156</v>
      </c>
    </row>
    <row r="107" spans="8:8" x14ac:dyDescent="0.3">
      <c r="H107" t="s">
        <v>211</v>
      </c>
    </row>
    <row r="108" spans="8:8" x14ac:dyDescent="0.3">
      <c r="H108" t="s">
        <v>424</v>
      </c>
    </row>
    <row r="109" spans="8:8" x14ac:dyDescent="0.3">
      <c r="H109" t="s">
        <v>171</v>
      </c>
    </row>
    <row r="110" spans="8:8" x14ac:dyDescent="0.3">
      <c r="H110" t="s">
        <v>344</v>
      </c>
    </row>
    <row r="111" spans="8:8" x14ac:dyDescent="0.3">
      <c r="H111" t="s">
        <v>259</v>
      </c>
    </row>
    <row r="112" spans="8:8" x14ac:dyDescent="0.3">
      <c r="H112" t="s">
        <v>613</v>
      </c>
    </row>
    <row r="113" spans="8:8" x14ac:dyDescent="0.3">
      <c r="H113" t="s">
        <v>589</v>
      </c>
    </row>
    <row r="114" spans="8:8" x14ac:dyDescent="0.3">
      <c r="H114" t="s">
        <v>548</v>
      </c>
    </row>
    <row r="115" spans="8:8" x14ac:dyDescent="0.3">
      <c r="H115" t="s">
        <v>614</v>
      </c>
    </row>
    <row r="116" spans="8:8" x14ac:dyDescent="0.3">
      <c r="H116" t="s">
        <v>370</v>
      </c>
    </row>
    <row r="117" spans="8:8" x14ac:dyDescent="0.3">
      <c r="H117" t="s">
        <v>519</v>
      </c>
    </row>
    <row r="118" spans="8:8" x14ac:dyDescent="0.3">
      <c r="H118" t="s">
        <v>109</v>
      </c>
    </row>
    <row r="119" spans="8:8" x14ac:dyDescent="0.3">
      <c r="H119" t="s">
        <v>212</v>
      </c>
    </row>
    <row r="120" spans="8:8" x14ac:dyDescent="0.3">
      <c r="H120" t="s">
        <v>590</v>
      </c>
    </row>
    <row r="121" spans="8:8" x14ac:dyDescent="0.3">
      <c r="H121" t="s">
        <v>549</v>
      </c>
    </row>
    <row r="122" spans="8:8" x14ac:dyDescent="0.3">
      <c r="H122" t="s">
        <v>471</v>
      </c>
    </row>
    <row r="123" spans="8:8" x14ac:dyDescent="0.3">
      <c r="H123" t="s">
        <v>371</v>
      </c>
    </row>
    <row r="124" spans="8:8" x14ac:dyDescent="0.3">
      <c r="H124" t="s">
        <v>440</v>
      </c>
    </row>
    <row r="125" spans="8:8" x14ac:dyDescent="0.3">
      <c r="H125" t="s">
        <v>615</v>
      </c>
    </row>
    <row r="126" spans="8:8" x14ac:dyDescent="0.3">
      <c r="H126" t="s">
        <v>372</v>
      </c>
    </row>
    <row r="127" spans="8:8" x14ac:dyDescent="0.3">
      <c r="H127" t="s">
        <v>473</v>
      </c>
    </row>
    <row r="128" spans="8:8" x14ac:dyDescent="0.3">
      <c r="H128" t="s">
        <v>172</v>
      </c>
    </row>
    <row r="129" spans="8:8" x14ac:dyDescent="0.3">
      <c r="H129" t="s">
        <v>110</v>
      </c>
    </row>
    <row r="130" spans="8:8" x14ac:dyDescent="0.3">
      <c r="H130" t="s">
        <v>373</v>
      </c>
    </row>
    <row r="131" spans="8:8" x14ac:dyDescent="0.3">
      <c r="H131" t="s">
        <v>345</v>
      </c>
    </row>
    <row r="132" spans="8:8" x14ac:dyDescent="0.3">
      <c r="H132" t="s">
        <v>475</v>
      </c>
    </row>
    <row r="133" spans="8:8" x14ac:dyDescent="0.3">
      <c r="H133" t="s">
        <v>213</v>
      </c>
    </row>
    <row r="134" spans="8:8" x14ac:dyDescent="0.3">
      <c r="H134" t="s">
        <v>552</v>
      </c>
    </row>
    <row r="135" spans="8:8" x14ac:dyDescent="0.3">
      <c r="H135" t="s">
        <v>214</v>
      </c>
    </row>
    <row r="136" spans="8:8" x14ac:dyDescent="0.3">
      <c r="H136" t="s">
        <v>374</v>
      </c>
    </row>
    <row r="137" spans="8:8" x14ac:dyDescent="0.3">
      <c r="H137" t="s">
        <v>279</v>
      </c>
    </row>
    <row r="138" spans="8:8" x14ac:dyDescent="0.3">
      <c r="H138" t="s">
        <v>215</v>
      </c>
    </row>
    <row r="139" spans="8:8" x14ac:dyDescent="0.3">
      <c r="H139" t="s">
        <v>375</v>
      </c>
    </row>
    <row r="140" spans="8:8" x14ac:dyDescent="0.3">
      <c r="H140" t="s">
        <v>216</v>
      </c>
    </row>
    <row r="141" spans="8:8" x14ac:dyDescent="0.3">
      <c r="H141" t="s">
        <v>217</v>
      </c>
    </row>
    <row r="142" spans="8:8" x14ac:dyDescent="0.3">
      <c r="H142" t="s">
        <v>305</v>
      </c>
    </row>
    <row r="143" spans="8:8" x14ac:dyDescent="0.3">
      <c r="H143" t="s">
        <v>273</v>
      </c>
    </row>
    <row r="144" spans="8:8" x14ac:dyDescent="0.3">
      <c r="H144" t="s">
        <v>219</v>
      </c>
    </row>
    <row r="145" spans="8:8" x14ac:dyDescent="0.3">
      <c r="H145" t="s">
        <v>365</v>
      </c>
    </row>
    <row r="146" spans="8:8" x14ac:dyDescent="0.3">
      <c r="H146" t="s">
        <v>425</v>
      </c>
    </row>
    <row r="147" spans="8:8" x14ac:dyDescent="0.3">
      <c r="H147" t="s">
        <v>260</v>
      </c>
    </row>
    <row r="148" spans="8:8" x14ac:dyDescent="0.3">
      <c r="H148" t="s">
        <v>554</v>
      </c>
    </row>
    <row r="149" spans="8:8" x14ac:dyDescent="0.3">
      <c r="H149" t="s">
        <v>220</v>
      </c>
    </row>
    <row r="150" spans="8:8" x14ac:dyDescent="0.3">
      <c r="H150" t="s">
        <v>555</v>
      </c>
    </row>
    <row r="151" spans="8:8" x14ac:dyDescent="0.3">
      <c r="H151" t="s">
        <v>426</v>
      </c>
    </row>
    <row r="152" spans="8:8" x14ac:dyDescent="0.3">
      <c r="H152" t="s">
        <v>556</v>
      </c>
    </row>
    <row r="153" spans="8:8" x14ac:dyDescent="0.3">
      <c r="H153" t="s">
        <v>221</v>
      </c>
    </row>
    <row r="154" spans="8:8" x14ac:dyDescent="0.3">
      <c r="H154" t="s">
        <v>476</v>
      </c>
    </row>
    <row r="155" spans="8:8" x14ac:dyDescent="0.3">
      <c r="H155" t="s">
        <v>376</v>
      </c>
    </row>
    <row r="156" spans="8:8" x14ac:dyDescent="0.3">
      <c r="H156" t="s">
        <v>377</v>
      </c>
    </row>
    <row r="157" spans="8:8" x14ac:dyDescent="0.3">
      <c r="H157" t="s">
        <v>477</v>
      </c>
    </row>
    <row r="158" spans="8:8" x14ac:dyDescent="0.3">
      <c r="H158" t="s">
        <v>435</v>
      </c>
    </row>
    <row r="159" spans="8:8" x14ac:dyDescent="0.3">
      <c r="H159" t="s">
        <v>346</v>
      </c>
    </row>
    <row r="160" spans="8:8" x14ac:dyDescent="0.3">
      <c r="H160" t="s">
        <v>520</v>
      </c>
    </row>
    <row r="161" spans="8:8" x14ac:dyDescent="0.3">
      <c r="H161" t="s">
        <v>379</v>
      </c>
    </row>
    <row r="162" spans="8:8" x14ac:dyDescent="0.3">
      <c r="H162" t="s">
        <v>470</v>
      </c>
    </row>
    <row r="163" spans="8:8" x14ac:dyDescent="0.3">
      <c r="H163" t="s">
        <v>591</v>
      </c>
    </row>
    <row r="164" spans="8:8" x14ac:dyDescent="0.3">
      <c r="H164" t="s">
        <v>378</v>
      </c>
    </row>
    <row r="165" spans="8:8" x14ac:dyDescent="0.3">
      <c r="H165" t="s">
        <v>558</v>
      </c>
    </row>
    <row r="166" spans="8:8" x14ac:dyDescent="0.3">
      <c r="H166" t="s">
        <v>506</v>
      </c>
    </row>
    <row r="167" spans="8:8" x14ac:dyDescent="0.3">
      <c r="H167" t="s">
        <v>380</v>
      </c>
    </row>
    <row r="168" spans="8:8" x14ac:dyDescent="0.3">
      <c r="H168" t="s">
        <v>287</v>
      </c>
    </row>
    <row r="169" spans="8:8" x14ac:dyDescent="0.3">
      <c r="H169" t="s">
        <v>474</v>
      </c>
    </row>
    <row r="170" spans="8:8" x14ac:dyDescent="0.3">
      <c r="H170" t="s">
        <v>427</v>
      </c>
    </row>
    <row r="171" spans="8:8" x14ac:dyDescent="0.3">
      <c r="H171" t="s">
        <v>559</v>
      </c>
    </row>
    <row r="172" spans="8:8" x14ac:dyDescent="0.3">
      <c r="H172" t="s">
        <v>173</v>
      </c>
    </row>
    <row r="173" spans="8:8" x14ac:dyDescent="0.3">
      <c r="H173" t="s">
        <v>478</v>
      </c>
    </row>
    <row r="174" spans="8:8" x14ac:dyDescent="0.3">
      <c r="H174" t="s">
        <v>592</v>
      </c>
    </row>
    <row r="175" spans="8:8" x14ac:dyDescent="0.3">
      <c r="H175" t="s">
        <v>306</v>
      </c>
    </row>
    <row r="176" spans="8:8" x14ac:dyDescent="0.3">
      <c r="H176" t="s">
        <v>562</v>
      </c>
    </row>
    <row r="177" spans="8:8" x14ac:dyDescent="0.3">
      <c r="H177" t="s">
        <v>347</v>
      </c>
    </row>
    <row r="178" spans="8:8" x14ac:dyDescent="0.3">
      <c r="H178" t="s">
        <v>112</v>
      </c>
    </row>
    <row r="179" spans="8:8" x14ac:dyDescent="0.3">
      <c r="H179" t="s">
        <v>326</v>
      </c>
    </row>
    <row r="180" spans="8:8" x14ac:dyDescent="0.3">
      <c r="H180" t="s">
        <v>261</v>
      </c>
    </row>
    <row r="181" spans="8:8" x14ac:dyDescent="0.3">
      <c r="H181" t="s">
        <v>286</v>
      </c>
    </row>
    <row r="182" spans="8:8" x14ac:dyDescent="0.3">
      <c r="H182" t="s">
        <v>479</v>
      </c>
    </row>
    <row r="183" spans="8:8" x14ac:dyDescent="0.3">
      <c r="H183" t="s">
        <v>222</v>
      </c>
    </row>
    <row r="184" spans="8:8" x14ac:dyDescent="0.3">
      <c r="H184" t="s">
        <v>545</v>
      </c>
    </row>
    <row r="185" spans="8:8" x14ac:dyDescent="0.3">
      <c r="H185" t="s">
        <v>428</v>
      </c>
    </row>
    <row r="186" spans="8:8" x14ac:dyDescent="0.3">
      <c r="H186" t="s">
        <v>307</v>
      </c>
    </row>
    <row r="187" spans="8:8" x14ac:dyDescent="0.3">
      <c r="H187" t="s">
        <v>480</v>
      </c>
    </row>
    <row r="188" spans="8:8" x14ac:dyDescent="0.3">
      <c r="H188" t="s">
        <v>111</v>
      </c>
    </row>
    <row r="189" spans="8:8" x14ac:dyDescent="0.3">
      <c r="H189" t="s">
        <v>262</v>
      </c>
    </row>
    <row r="190" spans="8:8" x14ac:dyDescent="0.3">
      <c r="H190" t="s">
        <v>382</v>
      </c>
    </row>
    <row r="191" spans="8:8" x14ac:dyDescent="0.3">
      <c r="H191" t="s">
        <v>560</v>
      </c>
    </row>
    <row r="192" spans="8:8" x14ac:dyDescent="0.3">
      <c r="H192" t="s">
        <v>113</v>
      </c>
    </row>
    <row r="193" spans="8:8" x14ac:dyDescent="0.3">
      <c r="H193" t="s">
        <v>223</v>
      </c>
    </row>
    <row r="194" spans="8:8" x14ac:dyDescent="0.3">
      <c r="H194" t="s">
        <v>582</v>
      </c>
    </row>
    <row r="195" spans="8:8" x14ac:dyDescent="0.3">
      <c r="H195" t="s">
        <v>348</v>
      </c>
    </row>
    <row r="196" spans="8:8" x14ac:dyDescent="0.3">
      <c r="H196" t="s">
        <v>482</v>
      </c>
    </row>
    <row r="197" spans="8:8" x14ac:dyDescent="0.3">
      <c r="H197" t="s">
        <v>174</v>
      </c>
    </row>
    <row r="198" spans="8:8" x14ac:dyDescent="0.3">
      <c r="H198" t="s">
        <v>175</v>
      </c>
    </row>
    <row r="199" spans="8:8" x14ac:dyDescent="0.3">
      <c r="H199" t="s">
        <v>114</v>
      </c>
    </row>
    <row r="200" spans="8:8" x14ac:dyDescent="0.3">
      <c r="H200" t="s">
        <v>308</v>
      </c>
    </row>
    <row r="201" spans="8:8" x14ac:dyDescent="0.3">
      <c r="H201" t="s">
        <v>115</v>
      </c>
    </row>
    <row r="202" spans="8:8" x14ac:dyDescent="0.3">
      <c r="H202" t="s">
        <v>381</v>
      </c>
    </row>
    <row r="203" spans="8:8" x14ac:dyDescent="0.3">
      <c r="H203" t="s">
        <v>450</v>
      </c>
    </row>
    <row r="204" spans="8:8" x14ac:dyDescent="0.3">
      <c r="H204" t="s">
        <v>116</v>
      </c>
    </row>
    <row r="205" spans="8:8" x14ac:dyDescent="0.3">
      <c r="H205" t="s">
        <v>484</v>
      </c>
    </row>
    <row r="206" spans="8:8" x14ac:dyDescent="0.3">
      <c r="H206" t="s">
        <v>485</v>
      </c>
    </row>
    <row r="207" spans="8:8" x14ac:dyDescent="0.3">
      <c r="H207" t="s">
        <v>487</v>
      </c>
    </row>
    <row r="208" spans="8:8" x14ac:dyDescent="0.3">
      <c r="H208" t="s">
        <v>157</v>
      </c>
    </row>
    <row r="209" spans="8:8" x14ac:dyDescent="0.3">
      <c r="H209" t="s">
        <v>383</v>
      </c>
    </row>
    <row r="210" spans="8:8" x14ac:dyDescent="0.3">
      <c r="H210" t="s">
        <v>218</v>
      </c>
    </row>
    <row r="211" spans="8:8" x14ac:dyDescent="0.3">
      <c r="H211" t="s">
        <v>489</v>
      </c>
    </row>
    <row r="212" spans="8:8" x14ac:dyDescent="0.3">
      <c r="H212" t="s">
        <v>508</v>
      </c>
    </row>
    <row r="213" spans="8:8" x14ac:dyDescent="0.3">
      <c r="H213" t="s">
        <v>108</v>
      </c>
    </row>
    <row r="214" spans="8:8" x14ac:dyDescent="0.3">
      <c r="H214" t="s">
        <v>464</v>
      </c>
    </row>
    <row r="215" spans="8:8" x14ac:dyDescent="0.3">
      <c r="H215" t="s">
        <v>563</v>
      </c>
    </row>
    <row r="216" spans="8:8" x14ac:dyDescent="0.3">
      <c r="H216" t="s">
        <v>522</v>
      </c>
    </row>
    <row r="217" spans="8:8" x14ac:dyDescent="0.3">
      <c r="H217" t="s">
        <v>263</v>
      </c>
    </row>
    <row r="218" spans="8:8" x14ac:dyDescent="0.3">
      <c r="H218" t="s">
        <v>309</v>
      </c>
    </row>
    <row r="219" spans="8:8" x14ac:dyDescent="0.3">
      <c r="H219" t="s">
        <v>327</v>
      </c>
    </row>
    <row r="220" spans="8:8" x14ac:dyDescent="0.3">
      <c r="H220" t="s">
        <v>564</v>
      </c>
    </row>
    <row r="221" spans="8:8" x14ac:dyDescent="0.3">
      <c r="H221" t="s">
        <v>509</v>
      </c>
    </row>
    <row r="222" spans="8:8" x14ac:dyDescent="0.3">
      <c r="H222" t="s">
        <v>117</v>
      </c>
    </row>
    <row r="223" spans="8:8" x14ac:dyDescent="0.3">
      <c r="H223" t="s">
        <v>118</v>
      </c>
    </row>
    <row r="224" spans="8:8" x14ac:dyDescent="0.3">
      <c r="H224" t="s">
        <v>288</v>
      </c>
    </row>
    <row r="225" spans="8:8" x14ac:dyDescent="0.3">
      <c r="H225" t="s">
        <v>429</v>
      </c>
    </row>
    <row r="226" spans="8:8" x14ac:dyDescent="0.3">
      <c r="H226" t="s">
        <v>119</v>
      </c>
    </row>
    <row r="227" spans="8:8" x14ac:dyDescent="0.3">
      <c r="H227" t="s">
        <v>277</v>
      </c>
    </row>
    <row r="228" spans="8:8" x14ac:dyDescent="0.3">
      <c r="H228" t="s">
        <v>486</v>
      </c>
    </row>
    <row r="229" spans="8:8" x14ac:dyDescent="0.3">
      <c r="H229" t="s">
        <v>161</v>
      </c>
    </row>
    <row r="230" spans="8:8" x14ac:dyDescent="0.3">
      <c r="H230" t="s">
        <v>224</v>
      </c>
    </row>
    <row r="231" spans="8:8" x14ac:dyDescent="0.3">
      <c r="H231" t="s">
        <v>536</v>
      </c>
    </row>
    <row r="232" spans="8:8" x14ac:dyDescent="0.3">
      <c r="H232" t="s">
        <v>385</v>
      </c>
    </row>
    <row r="233" spans="8:8" x14ac:dyDescent="0.3">
      <c r="H233" t="s">
        <v>349</v>
      </c>
    </row>
    <row r="234" spans="8:8" x14ac:dyDescent="0.3">
      <c r="H234" t="s">
        <v>491</v>
      </c>
    </row>
    <row r="235" spans="8:8" x14ac:dyDescent="0.3">
      <c r="H235" t="s">
        <v>225</v>
      </c>
    </row>
    <row r="236" spans="8:8" x14ac:dyDescent="0.3">
      <c r="H236" t="s">
        <v>386</v>
      </c>
    </row>
    <row r="237" spans="8:8" x14ac:dyDescent="0.3">
      <c r="H237" t="s">
        <v>593</v>
      </c>
    </row>
    <row r="238" spans="8:8" x14ac:dyDescent="0.3">
      <c r="H238" t="s">
        <v>177</v>
      </c>
    </row>
    <row r="239" spans="8:8" x14ac:dyDescent="0.3">
      <c r="H239" t="s">
        <v>410</v>
      </c>
    </row>
    <row r="240" spans="8:8" x14ac:dyDescent="0.3">
      <c r="H240" t="s">
        <v>226</v>
      </c>
    </row>
    <row r="241" spans="8:8" x14ac:dyDescent="0.3">
      <c r="H241" t="s">
        <v>438</v>
      </c>
    </row>
    <row r="242" spans="8:8" x14ac:dyDescent="0.3">
      <c r="H242" t="s">
        <v>227</v>
      </c>
    </row>
    <row r="243" spans="8:8" x14ac:dyDescent="0.3">
      <c r="H243" t="s">
        <v>492</v>
      </c>
    </row>
    <row r="244" spans="8:8" x14ac:dyDescent="0.3">
      <c r="H244" t="s">
        <v>387</v>
      </c>
    </row>
    <row r="245" spans="8:8" x14ac:dyDescent="0.3">
      <c r="H245" t="s">
        <v>264</v>
      </c>
    </row>
    <row r="246" spans="8:8" x14ac:dyDescent="0.3">
      <c r="H246" t="s">
        <v>493</v>
      </c>
    </row>
    <row r="247" spans="8:8" x14ac:dyDescent="0.3">
      <c r="H247" t="s">
        <v>594</v>
      </c>
    </row>
    <row r="248" spans="8:8" x14ac:dyDescent="0.3">
      <c r="H248" t="s">
        <v>430</v>
      </c>
    </row>
    <row r="249" spans="8:8" x14ac:dyDescent="0.3">
      <c r="H249" t="s">
        <v>431</v>
      </c>
    </row>
    <row r="250" spans="8:8" x14ac:dyDescent="0.3">
      <c r="H250" t="s">
        <v>310</v>
      </c>
    </row>
    <row r="251" spans="8:8" x14ac:dyDescent="0.3">
      <c r="H251" t="s">
        <v>595</v>
      </c>
    </row>
    <row r="252" spans="8:8" x14ac:dyDescent="0.3">
      <c r="H252" t="s">
        <v>311</v>
      </c>
    </row>
    <row r="253" spans="8:8" x14ac:dyDescent="0.3">
      <c r="H253" t="s">
        <v>228</v>
      </c>
    </row>
    <row r="254" spans="8:8" x14ac:dyDescent="0.3">
      <c r="H254" t="s">
        <v>388</v>
      </c>
    </row>
    <row r="255" spans="8:8" x14ac:dyDescent="0.3">
      <c r="H255" t="s">
        <v>389</v>
      </c>
    </row>
    <row r="256" spans="8:8" x14ac:dyDescent="0.3">
      <c r="H256" t="s">
        <v>566</v>
      </c>
    </row>
    <row r="257" spans="8:8" x14ac:dyDescent="0.3">
      <c r="H257" t="s">
        <v>390</v>
      </c>
    </row>
    <row r="258" spans="8:8" x14ac:dyDescent="0.3">
      <c r="H258" t="s">
        <v>289</v>
      </c>
    </row>
    <row r="259" spans="8:8" x14ac:dyDescent="0.3">
      <c r="H259" t="s">
        <v>350</v>
      </c>
    </row>
    <row r="260" spans="8:8" x14ac:dyDescent="0.3">
      <c r="H260" t="s">
        <v>494</v>
      </c>
    </row>
    <row r="261" spans="8:8" x14ac:dyDescent="0.3">
      <c r="H261" t="s">
        <v>510</v>
      </c>
    </row>
    <row r="262" spans="8:8" x14ac:dyDescent="0.3">
      <c r="H262" t="s">
        <v>391</v>
      </c>
    </row>
    <row r="263" spans="8:8" x14ac:dyDescent="0.3">
      <c r="H263" t="s">
        <v>495</v>
      </c>
    </row>
    <row r="264" spans="8:8" x14ac:dyDescent="0.3">
      <c r="H264" t="s">
        <v>290</v>
      </c>
    </row>
    <row r="265" spans="8:8" x14ac:dyDescent="0.3">
      <c r="H265" t="s">
        <v>121</v>
      </c>
    </row>
    <row r="266" spans="8:8" x14ac:dyDescent="0.3">
      <c r="H266" t="s">
        <v>265</v>
      </c>
    </row>
    <row r="267" spans="8:8" x14ac:dyDescent="0.3">
      <c r="H267" t="s">
        <v>266</v>
      </c>
    </row>
    <row r="268" spans="8:8" x14ac:dyDescent="0.3">
      <c r="H268" t="s">
        <v>392</v>
      </c>
    </row>
    <row r="269" spans="8:8" x14ac:dyDescent="0.3">
      <c r="H269" t="s">
        <v>496</v>
      </c>
    </row>
    <row r="270" spans="8:8" x14ac:dyDescent="0.3">
      <c r="H270" t="s">
        <v>393</v>
      </c>
    </row>
    <row r="271" spans="8:8" x14ac:dyDescent="0.3">
      <c r="H271" t="s">
        <v>178</v>
      </c>
    </row>
    <row r="272" spans="8:8" x14ac:dyDescent="0.3">
      <c r="H272" t="s">
        <v>497</v>
      </c>
    </row>
    <row r="273" spans="8:8" x14ac:dyDescent="0.3">
      <c r="H273" t="s">
        <v>275</v>
      </c>
    </row>
    <row r="274" spans="8:8" x14ac:dyDescent="0.3">
      <c r="H274" t="s">
        <v>498</v>
      </c>
    </row>
    <row r="275" spans="8:8" x14ac:dyDescent="0.3">
      <c r="H275" t="s">
        <v>500</v>
      </c>
    </row>
    <row r="276" spans="8:8" x14ac:dyDescent="0.3">
      <c r="H276" t="s">
        <v>501</v>
      </c>
    </row>
    <row r="277" spans="8:8" x14ac:dyDescent="0.3">
      <c r="H277" t="s">
        <v>567</v>
      </c>
    </row>
    <row r="278" spans="8:8" x14ac:dyDescent="0.3">
      <c r="H278" t="s">
        <v>502</v>
      </c>
    </row>
    <row r="279" spans="8:8" x14ac:dyDescent="0.3">
      <c r="H279" t="s">
        <v>550</v>
      </c>
    </row>
    <row r="280" spans="8:8" x14ac:dyDescent="0.3">
      <c r="H280" t="s">
        <v>160</v>
      </c>
    </row>
    <row r="281" spans="8:8" x14ac:dyDescent="0.3">
      <c r="H281" t="s">
        <v>122</v>
      </c>
    </row>
    <row r="282" spans="8:8" x14ac:dyDescent="0.3">
      <c r="H282" t="s">
        <v>149</v>
      </c>
    </row>
    <row r="283" spans="8:8" x14ac:dyDescent="0.3">
      <c r="H283" t="s">
        <v>565</v>
      </c>
    </row>
    <row r="284" spans="8:8" x14ac:dyDescent="0.3">
      <c r="H284" t="s">
        <v>597</v>
      </c>
    </row>
    <row r="285" spans="8:8" x14ac:dyDescent="0.3">
      <c r="H285" t="s">
        <v>179</v>
      </c>
    </row>
    <row r="286" spans="8:8" x14ac:dyDescent="0.3">
      <c r="H286" t="s">
        <v>446</v>
      </c>
    </row>
    <row r="287" spans="8:8" x14ac:dyDescent="0.3">
      <c r="H287" t="s">
        <v>123</v>
      </c>
    </row>
    <row r="288" spans="8:8" x14ac:dyDescent="0.3">
      <c r="H288" t="s">
        <v>568</v>
      </c>
    </row>
    <row r="289" spans="8:8" x14ac:dyDescent="0.3">
      <c r="H289" t="s">
        <v>503</v>
      </c>
    </row>
    <row r="290" spans="8:8" x14ac:dyDescent="0.3">
      <c r="H290" t="s">
        <v>229</v>
      </c>
    </row>
    <row r="291" spans="8:8" x14ac:dyDescent="0.3">
      <c r="H291" t="s">
        <v>230</v>
      </c>
    </row>
    <row r="292" spans="8:8" x14ac:dyDescent="0.3">
      <c r="H292" t="s">
        <v>124</v>
      </c>
    </row>
    <row r="293" spans="8:8" x14ac:dyDescent="0.3">
      <c r="H293" t="s">
        <v>125</v>
      </c>
    </row>
    <row r="294" spans="8:8" x14ac:dyDescent="0.3">
      <c r="H294" t="s">
        <v>570</v>
      </c>
    </row>
    <row r="295" spans="8:8" x14ac:dyDescent="0.3">
      <c r="H295" t="s">
        <v>598</v>
      </c>
    </row>
    <row r="296" spans="8:8" x14ac:dyDescent="0.3">
      <c r="H296" t="s">
        <v>537</v>
      </c>
    </row>
    <row r="297" spans="8:8" x14ac:dyDescent="0.3">
      <c r="H297" t="s">
        <v>571</v>
      </c>
    </row>
    <row r="298" spans="8:8" x14ac:dyDescent="0.3">
      <c r="H298" t="s">
        <v>312</v>
      </c>
    </row>
    <row r="299" spans="8:8" x14ac:dyDescent="0.3">
      <c r="H299" t="s">
        <v>328</v>
      </c>
    </row>
    <row r="300" spans="8:8" x14ac:dyDescent="0.3">
      <c r="H300" t="s">
        <v>313</v>
      </c>
    </row>
    <row r="301" spans="8:8" x14ac:dyDescent="0.3">
      <c r="H301" t="s">
        <v>569</v>
      </c>
    </row>
    <row r="302" spans="8:8" x14ac:dyDescent="0.3">
      <c r="H302" t="s">
        <v>258</v>
      </c>
    </row>
    <row r="303" spans="8:8" x14ac:dyDescent="0.3">
      <c r="H303" t="s">
        <v>394</v>
      </c>
    </row>
    <row r="304" spans="8:8" x14ac:dyDescent="0.3">
      <c r="H304" t="s">
        <v>314</v>
      </c>
    </row>
    <row r="305" spans="8:8" x14ac:dyDescent="0.3">
      <c r="H305" t="s">
        <v>126</v>
      </c>
    </row>
    <row r="306" spans="8:8" x14ac:dyDescent="0.3">
      <c r="H306" t="s">
        <v>351</v>
      </c>
    </row>
    <row r="307" spans="8:8" x14ac:dyDescent="0.3">
      <c r="H307" t="s">
        <v>395</v>
      </c>
    </row>
    <row r="308" spans="8:8" x14ac:dyDescent="0.3">
      <c r="H308" t="s">
        <v>396</v>
      </c>
    </row>
    <row r="309" spans="8:8" x14ac:dyDescent="0.3">
      <c r="H309" t="s">
        <v>181</v>
      </c>
    </row>
    <row r="310" spans="8:8" x14ac:dyDescent="0.3">
      <c r="H310" t="s">
        <v>507</v>
      </c>
    </row>
    <row r="311" spans="8:8" x14ac:dyDescent="0.3">
      <c r="H311" t="s">
        <v>499</v>
      </c>
    </row>
    <row r="312" spans="8:8" x14ac:dyDescent="0.3">
      <c r="H312" t="s">
        <v>523</v>
      </c>
    </row>
    <row r="313" spans="8:8" x14ac:dyDescent="0.3">
      <c r="H313" t="s">
        <v>231</v>
      </c>
    </row>
    <row r="314" spans="8:8" x14ac:dyDescent="0.3">
      <c r="H314" t="s">
        <v>329</v>
      </c>
    </row>
    <row r="315" spans="8:8" x14ac:dyDescent="0.3">
      <c r="H315" t="s">
        <v>127</v>
      </c>
    </row>
    <row r="316" spans="8:8" x14ac:dyDescent="0.3">
      <c r="H316" t="s">
        <v>128</v>
      </c>
    </row>
    <row r="317" spans="8:8" x14ac:dyDescent="0.3">
      <c r="H317" t="s">
        <v>315</v>
      </c>
    </row>
    <row r="318" spans="8:8" x14ac:dyDescent="0.3">
      <c r="H318" t="s">
        <v>316</v>
      </c>
    </row>
    <row r="319" spans="8:8" x14ac:dyDescent="0.3">
      <c r="H319" t="s">
        <v>232</v>
      </c>
    </row>
    <row r="320" spans="8:8" x14ac:dyDescent="0.3">
      <c r="H320" t="s">
        <v>129</v>
      </c>
    </row>
    <row r="321" spans="8:8" x14ac:dyDescent="0.3">
      <c r="H321" t="s">
        <v>397</v>
      </c>
    </row>
    <row r="322" spans="8:8" x14ac:dyDescent="0.3">
      <c r="H322" t="s">
        <v>511</v>
      </c>
    </row>
    <row r="323" spans="8:8" x14ac:dyDescent="0.3">
      <c r="H323" t="s">
        <v>317</v>
      </c>
    </row>
    <row r="324" spans="8:8" x14ac:dyDescent="0.3">
      <c r="H324" t="s">
        <v>152</v>
      </c>
    </row>
    <row r="325" spans="8:8" x14ac:dyDescent="0.3">
      <c r="H325" t="s">
        <v>572</v>
      </c>
    </row>
    <row r="326" spans="8:8" x14ac:dyDescent="0.3">
      <c r="H326" t="s">
        <v>130</v>
      </c>
    </row>
    <row r="327" spans="8:8" x14ac:dyDescent="0.3">
      <c r="H327" t="s">
        <v>291</v>
      </c>
    </row>
    <row r="328" spans="8:8" x14ac:dyDescent="0.3">
      <c r="H328" t="s">
        <v>352</v>
      </c>
    </row>
    <row r="329" spans="8:8" x14ac:dyDescent="0.3">
      <c r="H329" t="s">
        <v>131</v>
      </c>
    </row>
    <row r="330" spans="8:8" x14ac:dyDescent="0.3">
      <c r="H330" t="s">
        <v>182</v>
      </c>
    </row>
    <row r="331" spans="8:8" x14ac:dyDescent="0.3">
      <c r="H331" t="s">
        <v>176</v>
      </c>
    </row>
    <row r="332" spans="8:8" x14ac:dyDescent="0.3">
      <c r="H332" t="s">
        <v>573</v>
      </c>
    </row>
    <row r="333" spans="8:8" x14ac:dyDescent="0.3">
      <c r="H333" t="s">
        <v>398</v>
      </c>
    </row>
    <row r="334" spans="8:8" x14ac:dyDescent="0.3">
      <c r="H334" t="s">
        <v>399</v>
      </c>
    </row>
    <row r="335" spans="8:8" x14ac:dyDescent="0.3">
      <c r="H335" t="s">
        <v>183</v>
      </c>
    </row>
    <row r="336" spans="8:8" x14ac:dyDescent="0.3">
      <c r="H336" t="s">
        <v>98</v>
      </c>
    </row>
    <row r="337" spans="8:8" x14ac:dyDescent="0.3">
      <c r="H337" t="s">
        <v>400</v>
      </c>
    </row>
    <row r="338" spans="8:8" x14ac:dyDescent="0.3">
      <c r="H338" t="s">
        <v>233</v>
      </c>
    </row>
    <row r="339" spans="8:8" x14ac:dyDescent="0.3">
      <c r="H339" t="s">
        <v>401</v>
      </c>
    </row>
    <row r="340" spans="8:8" x14ac:dyDescent="0.3">
      <c r="H340" t="s">
        <v>234</v>
      </c>
    </row>
    <row r="341" spans="8:8" x14ac:dyDescent="0.3">
      <c r="H341" t="s">
        <v>184</v>
      </c>
    </row>
    <row r="342" spans="8:8" x14ac:dyDescent="0.3">
      <c r="H342" t="s">
        <v>513</v>
      </c>
    </row>
    <row r="343" spans="8:8" x14ac:dyDescent="0.3">
      <c r="H343" t="s">
        <v>132</v>
      </c>
    </row>
    <row r="344" spans="8:8" x14ac:dyDescent="0.3">
      <c r="H344" t="s">
        <v>490</v>
      </c>
    </row>
    <row r="345" spans="8:8" x14ac:dyDescent="0.3">
      <c r="H345" t="s">
        <v>575</v>
      </c>
    </row>
    <row r="346" spans="8:8" x14ac:dyDescent="0.3">
      <c r="H346" t="s">
        <v>504</v>
      </c>
    </row>
    <row r="347" spans="8:8" x14ac:dyDescent="0.3">
      <c r="H347" t="s">
        <v>459</v>
      </c>
    </row>
    <row r="348" spans="8:8" x14ac:dyDescent="0.3">
      <c r="H348" t="s">
        <v>235</v>
      </c>
    </row>
    <row r="349" spans="8:8" x14ac:dyDescent="0.3">
      <c r="H349" t="s">
        <v>551</v>
      </c>
    </row>
    <row r="350" spans="8:8" x14ac:dyDescent="0.3">
      <c r="H350" t="s">
        <v>185</v>
      </c>
    </row>
    <row r="351" spans="8:8" x14ac:dyDescent="0.3">
      <c r="H351" t="s">
        <v>402</v>
      </c>
    </row>
    <row r="352" spans="8:8" x14ac:dyDescent="0.3">
      <c r="H352" t="s">
        <v>512</v>
      </c>
    </row>
    <row r="353" spans="8:8" x14ac:dyDescent="0.3">
      <c r="H353" t="s">
        <v>505</v>
      </c>
    </row>
    <row r="354" spans="8:8" x14ac:dyDescent="0.3">
      <c r="H354" t="s">
        <v>236</v>
      </c>
    </row>
    <row r="355" spans="8:8" x14ac:dyDescent="0.3">
      <c r="H355" t="s">
        <v>72</v>
      </c>
    </row>
    <row r="356" spans="8:8" x14ac:dyDescent="0.3">
      <c r="H356" t="s">
        <v>353</v>
      </c>
    </row>
    <row r="357" spans="8:8" x14ac:dyDescent="0.3">
      <c r="H357" t="s">
        <v>293</v>
      </c>
    </row>
    <row r="358" spans="8:8" x14ac:dyDescent="0.3">
      <c r="H358" t="s">
        <v>403</v>
      </c>
    </row>
    <row r="359" spans="8:8" x14ac:dyDescent="0.3">
      <c r="H359" t="s">
        <v>133</v>
      </c>
    </row>
    <row r="360" spans="8:8" x14ac:dyDescent="0.3">
      <c r="H360" t="s">
        <v>163</v>
      </c>
    </row>
    <row r="361" spans="8:8" x14ac:dyDescent="0.3">
      <c r="H361" t="s">
        <v>557</v>
      </c>
    </row>
    <row r="362" spans="8:8" x14ac:dyDescent="0.3">
      <c r="H362" t="s">
        <v>292</v>
      </c>
    </row>
    <row r="363" spans="8:8" x14ac:dyDescent="0.3">
      <c r="H363" t="s">
        <v>237</v>
      </c>
    </row>
    <row r="364" spans="8:8" x14ac:dyDescent="0.3">
      <c r="H364" t="s">
        <v>404</v>
      </c>
    </row>
    <row r="365" spans="8:8" x14ac:dyDescent="0.3">
      <c r="H365" t="s">
        <v>186</v>
      </c>
    </row>
    <row r="366" spans="8:8" x14ac:dyDescent="0.3">
      <c r="H366" t="s">
        <v>77</v>
      </c>
    </row>
    <row r="367" spans="8:8" x14ac:dyDescent="0.3">
      <c r="H367" t="s">
        <v>134</v>
      </c>
    </row>
    <row r="368" spans="8:8" x14ac:dyDescent="0.3">
      <c r="H368" t="s">
        <v>267</v>
      </c>
    </row>
    <row r="369" spans="8:8" x14ac:dyDescent="0.3">
      <c r="H369" t="s">
        <v>532</v>
      </c>
    </row>
    <row r="370" spans="8:8" x14ac:dyDescent="0.3">
      <c r="H370" t="s">
        <v>330</v>
      </c>
    </row>
    <row r="371" spans="8:8" x14ac:dyDescent="0.3">
      <c r="H371" t="s">
        <v>405</v>
      </c>
    </row>
    <row r="372" spans="8:8" x14ac:dyDescent="0.3">
      <c r="H372" t="s">
        <v>73</v>
      </c>
    </row>
    <row r="373" spans="8:8" x14ac:dyDescent="0.3">
      <c r="H373" t="s">
        <v>187</v>
      </c>
    </row>
    <row r="374" spans="8:8" x14ac:dyDescent="0.3">
      <c r="H374" t="s">
        <v>74</v>
      </c>
    </row>
    <row r="375" spans="8:8" x14ac:dyDescent="0.3">
      <c r="H375" t="s">
        <v>188</v>
      </c>
    </row>
    <row r="376" spans="8:8" x14ac:dyDescent="0.3">
      <c r="H376" t="s">
        <v>576</v>
      </c>
    </row>
    <row r="377" spans="8:8" x14ac:dyDescent="0.3">
      <c r="H377" t="s">
        <v>274</v>
      </c>
    </row>
    <row r="378" spans="8:8" x14ac:dyDescent="0.3">
      <c r="H378" t="s">
        <v>75</v>
      </c>
    </row>
    <row r="379" spans="8:8" x14ac:dyDescent="0.3">
      <c r="H379" t="s">
        <v>577</v>
      </c>
    </row>
    <row r="380" spans="8:8" x14ac:dyDescent="0.3">
      <c r="H380" t="s">
        <v>278</v>
      </c>
    </row>
    <row r="381" spans="8:8" x14ac:dyDescent="0.3">
      <c r="H381" t="s">
        <v>76</v>
      </c>
    </row>
    <row r="382" spans="8:8" x14ac:dyDescent="0.3">
      <c r="H382" t="s">
        <v>355</v>
      </c>
    </row>
    <row r="383" spans="8:8" x14ac:dyDescent="0.3">
      <c r="H383" t="s">
        <v>406</v>
      </c>
    </row>
    <row r="384" spans="8:8" x14ac:dyDescent="0.3">
      <c r="H384" t="s">
        <v>354</v>
      </c>
    </row>
    <row r="385" spans="8:8" x14ac:dyDescent="0.3">
      <c r="H385" t="s">
        <v>189</v>
      </c>
    </row>
    <row r="386" spans="8:8" x14ac:dyDescent="0.3">
      <c r="H386" t="s">
        <v>238</v>
      </c>
    </row>
    <row r="387" spans="8:8" x14ac:dyDescent="0.3">
      <c r="H387" t="s">
        <v>239</v>
      </c>
    </row>
    <row r="388" spans="8:8" x14ac:dyDescent="0.3">
      <c r="H388" t="s">
        <v>190</v>
      </c>
    </row>
    <row r="389" spans="8:8" x14ac:dyDescent="0.3">
      <c r="H389" t="s">
        <v>578</v>
      </c>
    </row>
    <row r="390" spans="8:8" x14ac:dyDescent="0.3">
      <c r="H390" t="s">
        <v>331</v>
      </c>
    </row>
    <row r="391" spans="8:8" x14ac:dyDescent="0.3">
      <c r="H391" t="s">
        <v>191</v>
      </c>
    </row>
    <row r="392" spans="8:8" x14ac:dyDescent="0.3">
      <c r="H392" t="s">
        <v>407</v>
      </c>
    </row>
    <row r="393" spans="8:8" x14ac:dyDescent="0.3">
      <c r="H393" t="s">
        <v>599</v>
      </c>
    </row>
    <row r="394" spans="8:8" x14ac:dyDescent="0.3">
      <c r="H394" t="s">
        <v>454</v>
      </c>
    </row>
    <row r="395" spans="8:8" x14ac:dyDescent="0.3">
      <c r="H395" t="s">
        <v>318</v>
      </c>
    </row>
    <row r="396" spans="8:8" x14ac:dyDescent="0.3">
      <c r="H396" t="s">
        <v>192</v>
      </c>
    </row>
    <row r="397" spans="8:8" x14ac:dyDescent="0.3">
      <c r="H397" t="s">
        <v>78</v>
      </c>
    </row>
    <row r="398" spans="8:8" x14ac:dyDescent="0.3">
      <c r="H398" t="s">
        <v>332</v>
      </c>
    </row>
    <row r="399" spans="8:8" x14ac:dyDescent="0.3">
      <c r="H399" t="s">
        <v>135</v>
      </c>
    </row>
    <row r="400" spans="8:8" x14ac:dyDescent="0.3">
      <c r="H400" t="s">
        <v>240</v>
      </c>
    </row>
    <row r="401" spans="8:8" x14ac:dyDescent="0.3">
      <c r="H401" t="s">
        <v>472</v>
      </c>
    </row>
    <row r="402" spans="8:8" x14ac:dyDescent="0.3">
      <c r="H402" t="s">
        <v>136</v>
      </c>
    </row>
    <row r="403" spans="8:8" x14ac:dyDescent="0.3">
      <c r="H403" t="s">
        <v>579</v>
      </c>
    </row>
    <row r="404" spans="8:8" x14ac:dyDescent="0.3">
      <c r="H404" t="s">
        <v>294</v>
      </c>
    </row>
    <row r="405" spans="8:8" x14ac:dyDescent="0.3">
      <c r="H405" t="s">
        <v>408</v>
      </c>
    </row>
    <row r="406" spans="8:8" x14ac:dyDescent="0.3">
      <c r="H406" t="s">
        <v>580</v>
      </c>
    </row>
    <row r="407" spans="8:8" x14ac:dyDescent="0.3">
      <c r="H407" t="s">
        <v>193</v>
      </c>
    </row>
    <row r="408" spans="8:8" x14ac:dyDescent="0.3">
      <c r="H408" t="s">
        <v>581</v>
      </c>
    </row>
    <row r="409" spans="8:8" x14ac:dyDescent="0.3">
      <c r="H409" t="s">
        <v>468</v>
      </c>
    </row>
    <row r="410" spans="8:8" x14ac:dyDescent="0.3">
      <c r="H410" t="s">
        <v>194</v>
      </c>
    </row>
    <row r="411" spans="8:8" x14ac:dyDescent="0.3">
      <c r="H411" t="s">
        <v>159</v>
      </c>
    </row>
    <row r="412" spans="8:8" x14ac:dyDescent="0.3">
      <c r="H412" t="s">
        <v>409</v>
      </c>
    </row>
    <row r="413" spans="8:8" x14ac:dyDescent="0.3">
      <c r="H413" t="s">
        <v>439</v>
      </c>
    </row>
    <row r="414" spans="8:8" x14ac:dyDescent="0.3">
      <c r="H414" t="s">
        <v>600</v>
      </c>
    </row>
    <row r="415" spans="8:8" x14ac:dyDescent="0.3">
      <c r="H415" t="s">
        <v>295</v>
      </c>
    </row>
    <row r="416" spans="8:8" x14ac:dyDescent="0.3">
      <c r="H416" t="s">
        <v>333</v>
      </c>
    </row>
    <row r="417" spans="8:8" x14ac:dyDescent="0.3">
      <c r="H417" t="s">
        <v>411</v>
      </c>
    </row>
    <row r="418" spans="8:8" x14ac:dyDescent="0.3">
      <c r="H418" t="s">
        <v>150</v>
      </c>
    </row>
    <row r="419" spans="8:8" x14ac:dyDescent="0.3">
      <c r="H419" t="s">
        <v>241</v>
      </c>
    </row>
    <row r="420" spans="8:8" x14ac:dyDescent="0.3">
      <c r="H420" t="s">
        <v>412</v>
      </c>
    </row>
    <row r="421" spans="8:8" x14ac:dyDescent="0.3">
      <c r="H421" t="s">
        <v>79</v>
      </c>
    </row>
    <row r="422" spans="8:8" x14ac:dyDescent="0.3">
      <c r="H422" t="s">
        <v>80</v>
      </c>
    </row>
    <row r="423" spans="8:8" x14ac:dyDescent="0.3">
      <c r="H423" t="s">
        <v>81</v>
      </c>
    </row>
    <row r="424" spans="8:8" x14ac:dyDescent="0.3">
      <c r="H424" t="s">
        <v>463</v>
      </c>
    </row>
    <row r="425" spans="8:8" x14ac:dyDescent="0.3">
      <c r="H425" t="s">
        <v>85</v>
      </c>
    </row>
    <row r="426" spans="8:8" x14ac:dyDescent="0.3">
      <c r="H426" t="s">
        <v>158</v>
      </c>
    </row>
    <row r="427" spans="8:8" x14ac:dyDescent="0.3">
      <c r="H427" t="s">
        <v>268</v>
      </c>
    </row>
    <row r="428" spans="8:8" x14ac:dyDescent="0.3">
      <c r="H428" t="s">
        <v>162</v>
      </c>
    </row>
    <row r="429" spans="8:8" x14ac:dyDescent="0.3">
      <c r="H429" t="s">
        <v>137</v>
      </c>
    </row>
    <row r="430" spans="8:8" x14ac:dyDescent="0.3">
      <c r="H430" t="s">
        <v>357</v>
      </c>
    </row>
    <row r="431" spans="8:8" x14ac:dyDescent="0.3">
      <c r="H431" t="s">
        <v>164</v>
      </c>
    </row>
    <row r="432" spans="8:8" x14ac:dyDescent="0.3">
      <c r="H432" t="s">
        <v>138</v>
      </c>
    </row>
    <row r="433" spans="8:8" x14ac:dyDescent="0.3">
      <c r="H433" t="s">
        <v>601</v>
      </c>
    </row>
    <row r="434" spans="8:8" x14ac:dyDescent="0.3">
      <c r="H434" t="s">
        <v>269</v>
      </c>
    </row>
    <row r="435" spans="8:8" x14ac:dyDescent="0.3">
      <c r="H435" t="s">
        <v>358</v>
      </c>
    </row>
    <row r="436" spans="8:8" x14ac:dyDescent="0.3">
      <c r="H436" t="s">
        <v>319</v>
      </c>
    </row>
    <row r="437" spans="8:8" x14ac:dyDescent="0.3">
      <c r="H437" t="s">
        <v>139</v>
      </c>
    </row>
    <row r="438" spans="8:8" x14ac:dyDescent="0.3">
      <c r="H438" t="s">
        <v>296</v>
      </c>
    </row>
    <row r="439" spans="8:8" x14ac:dyDescent="0.3">
      <c r="H439" t="s">
        <v>602</v>
      </c>
    </row>
    <row r="440" spans="8:8" x14ac:dyDescent="0.3">
      <c r="H440" t="s">
        <v>342</v>
      </c>
    </row>
    <row r="441" spans="8:8" x14ac:dyDescent="0.3">
      <c r="H441" t="s">
        <v>153</v>
      </c>
    </row>
    <row r="442" spans="8:8" x14ac:dyDescent="0.3">
      <c r="H442" t="s">
        <v>140</v>
      </c>
    </row>
    <row r="443" spans="8:8" x14ac:dyDescent="0.3">
      <c r="H443" t="s">
        <v>82</v>
      </c>
    </row>
    <row r="444" spans="8:8" x14ac:dyDescent="0.3">
      <c r="H444" t="s">
        <v>242</v>
      </c>
    </row>
    <row r="445" spans="8:8" x14ac:dyDescent="0.3">
      <c r="H445" t="s">
        <v>141</v>
      </c>
    </row>
    <row r="446" spans="8:8" x14ac:dyDescent="0.3">
      <c r="H446" t="s">
        <v>297</v>
      </c>
    </row>
    <row r="447" spans="8:8" x14ac:dyDescent="0.3">
      <c r="H447" t="s">
        <v>561</v>
      </c>
    </row>
    <row r="448" spans="8:8" x14ac:dyDescent="0.3">
      <c r="H448" t="s">
        <v>243</v>
      </c>
    </row>
    <row r="449" spans="8:8" x14ac:dyDescent="0.3">
      <c r="H449" t="s">
        <v>488</v>
      </c>
    </row>
    <row r="450" spans="8:8" x14ac:dyDescent="0.3">
      <c r="H450" t="s">
        <v>270</v>
      </c>
    </row>
    <row r="451" spans="8:8" x14ac:dyDescent="0.3">
      <c r="H451" t="s">
        <v>603</v>
      </c>
    </row>
    <row r="452" spans="8:8" x14ac:dyDescent="0.3">
      <c r="H452" t="s">
        <v>334</v>
      </c>
    </row>
    <row r="453" spans="8:8" x14ac:dyDescent="0.3">
      <c r="H453" t="s">
        <v>83</v>
      </c>
    </row>
    <row r="454" spans="8:8" x14ac:dyDescent="0.3">
      <c r="H454" t="s">
        <v>84</v>
      </c>
    </row>
    <row r="455" spans="8:8" x14ac:dyDescent="0.3">
      <c r="H455" t="s">
        <v>604</v>
      </c>
    </row>
    <row r="456" spans="8:8" x14ac:dyDescent="0.3">
      <c r="H456" t="s">
        <v>456</v>
      </c>
    </row>
    <row r="457" spans="8:8" x14ac:dyDescent="0.3">
      <c r="H457" t="s">
        <v>413</v>
      </c>
    </row>
    <row r="458" spans="8:8" x14ac:dyDescent="0.3">
      <c r="H458" t="s">
        <v>447</v>
      </c>
    </row>
    <row r="459" spans="8:8" x14ac:dyDescent="0.3">
      <c r="H459" t="s">
        <v>244</v>
      </c>
    </row>
    <row r="460" spans="8:8" x14ac:dyDescent="0.3">
      <c r="H460" t="s">
        <v>155</v>
      </c>
    </row>
    <row r="461" spans="8:8" x14ac:dyDescent="0.3">
      <c r="H461" t="s">
        <v>530</v>
      </c>
    </row>
    <row r="462" spans="8:8" x14ac:dyDescent="0.3">
      <c r="H462" t="s">
        <v>529</v>
      </c>
    </row>
    <row r="463" spans="8:8" x14ac:dyDescent="0.3">
      <c r="H463" t="s">
        <v>148</v>
      </c>
    </row>
    <row r="464" spans="8:8" x14ac:dyDescent="0.3">
      <c r="H464" t="s">
        <v>142</v>
      </c>
    </row>
    <row r="465" spans="8:8" x14ac:dyDescent="0.3">
      <c r="H465" t="s">
        <v>414</v>
      </c>
    </row>
    <row r="466" spans="8:8" x14ac:dyDescent="0.3">
      <c r="H466" t="s">
        <v>605</v>
      </c>
    </row>
    <row r="467" spans="8:8" x14ac:dyDescent="0.3">
      <c r="H467" t="s">
        <v>86</v>
      </c>
    </row>
    <row r="468" spans="8:8" x14ac:dyDescent="0.3">
      <c r="H468" t="s">
        <v>448</v>
      </c>
    </row>
    <row r="469" spans="8:8" x14ac:dyDescent="0.3">
      <c r="H469" t="s">
        <v>276</v>
      </c>
    </row>
    <row r="470" spans="8:8" x14ac:dyDescent="0.3">
      <c r="H470" t="s">
        <v>518</v>
      </c>
    </row>
    <row r="471" spans="8:8" x14ac:dyDescent="0.3">
      <c r="H471" t="s">
        <v>441</v>
      </c>
    </row>
    <row r="472" spans="8:8" x14ac:dyDescent="0.3">
      <c r="H472" t="s">
        <v>360</v>
      </c>
    </row>
    <row r="473" spans="8:8" x14ac:dyDescent="0.3">
      <c r="H473" t="s">
        <v>521</v>
      </c>
    </row>
    <row r="474" spans="8:8" x14ac:dyDescent="0.3">
      <c r="H474" t="s">
        <v>335</v>
      </c>
    </row>
    <row r="475" spans="8:8" x14ac:dyDescent="0.3">
      <c r="H475" t="s">
        <v>415</v>
      </c>
    </row>
    <row r="476" spans="8:8" x14ac:dyDescent="0.3">
      <c r="H476" t="s">
        <v>87</v>
      </c>
    </row>
    <row r="477" spans="8:8" x14ac:dyDescent="0.3">
      <c r="H477" t="s">
        <v>483</v>
      </c>
    </row>
    <row r="478" spans="8:8" x14ac:dyDescent="0.3">
      <c r="H478" t="s">
        <v>88</v>
      </c>
    </row>
    <row r="479" spans="8:8" x14ac:dyDescent="0.3">
      <c r="H479" t="s">
        <v>195</v>
      </c>
    </row>
    <row r="480" spans="8:8" x14ac:dyDescent="0.3">
      <c r="H480" t="s">
        <v>443</v>
      </c>
    </row>
    <row r="481" spans="8:8" x14ac:dyDescent="0.3">
      <c r="H481" t="s">
        <v>359</v>
      </c>
    </row>
    <row r="482" spans="8:8" x14ac:dyDescent="0.3">
      <c r="H482" t="s">
        <v>245</v>
      </c>
    </row>
    <row r="483" spans="8:8" x14ac:dyDescent="0.3">
      <c r="H483" t="s">
        <v>356</v>
      </c>
    </row>
    <row r="484" spans="8:8" x14ac:dyDescent="0.3">
      <c r="H484" t="s">
        <v>442</v>
      </c>
    </row>
    <row r="485" spans="8:8" x14ac:dyDescent="0.3">
      <c r="H485" t="s">
        <v>89</v>
      </c>
    </row>
    <row r="486" spans="8:8" x14ac:dyDescent="0.3">
      <c r="H486" t="s">
        <v>246</v>
      </c>
    </row>
    <row r="487" spans="8:8" x14ac:dyDescent="0.3">
      <c r="H487" t="s">
        <v>196</v>
      </c>
    </row>
    <row r="488" spans="8:8" x14ac:dyDescent="0.3">
      <c r="H488" t="s">
        <v>90</v>
      </c>
    </row>
    <row r="489" spans="8:8" x14ac:dyDescent="0.3">
      <c r="H489" t="s">
        <v>514</v>
      </c>
    </row>
    <row r="490" spans="8:8" x14ac:dyDescent="0.3">
      <c r="H490" t="s">
        <v>336</v>
      </c>
    </row>
    <row r="491" spans="8:8" x14ac:dyDescent="0.3">
      <c r="H491" t="s">
        <v>247</v>
      </c>
    </row>
    <row r="492" spans="8:8" x14ac:dyDescent="0.3">
      <c r="H492" t="s">
        <v>120</v>
      </c>
    </row>
    <row r="493" spans="8:8" x14ac:dyDescent="0.3">
      <c r="H493" t="s">
        <v>248</v>
      </c>
    </row>
    <row r="494" spans="8:8" x14ac:dyDescent="0.3">
      <c r="H494" t="s">
        <v>271</v>
      </c>
    </row>
    <row r="495" spans="8:8" x14ac:dyDescent="0.3">
      <c r="H495" t="s">
        <v>249</v>
      </c>
    </row>
    <row r="496" spans="8:8" x14ac:dyDescent="0.3">
      <c r="H496" t="s">
        <v>515</v>
      </c>
    </row>
    <row r="497" spans="8:8" x14ac:dyDescent="0.3">
      <c r="H497" t="s">
        <v>143</v>
      </c>
    </row>
    <row r="498" spans="8:8" x14ac:dyDescent="0.3">
      <c r="H498" t="s">
        <v>516</v>
      </c>
    </row>
    <row r="499" spans="8:8" x14ac:dyDescent="0.3">
      <c r="H499" t="s">
        <v>197</v>
      </c>
    </row>
    <row r="500" spans="8:8" x14ac:dyDescent="0.3">
      <c r="H500" t="s">
        <v>298</v>
      </c>
    </row>
    <row r="501" spans="8:8" x14ac:dyDescent="0.3">
      <c r="H501" t="s">
        <v>91</v>
      </c>
    </row>
    <row r="502" spans="8:8" x14ac:dyDescent="0.3">
      <c r="H502" t="s">
        <v>583</v>
      </c>
    </row>
    <row r="503" spans="8:8" x14ac:dyDescent="0.3">
      <c r="H503" t="s">
        <v>524</v>
      </c>
    </row>
    <row r="504" spans="8:8" x14ac:dyDescent="0.3">
      <c r="H504" t="s">
        <v>517</v>
      </c>
    </row>
    <row r="505" spans="8:8" x14ac:dyDescent="0.3">
      <c r="H505" t="s">
        <v>445</v>
      </c>
    </row>
    <row r="506" spans="8:8" x14ac:dyDescent="0.3">
      <c r="H506" t="s">
        <v>250</v>
      </c>
    </row>
    <row r="507" spans="8:8" x14ac:dyDescent="0.3">
      <c r="H507" t="s">
        <v>432</v>
      </c>
    </row>
    <row r="508" spans="8:8" x14ac:dyDescent="0.3">
      <c r="H508" t="s">
        <v>444</v>
      </c>
    </row>
    <row r="509" spans="8:8" x14ac:dyDescent="0.3">
      <c r="H509" t="s">
        <v>272</v>
      </c>
    </row>
    <row r="510" spans="8:8" x14ac:dyDescent="0.3">
      <c r="H510" t="s">
        <v>337</v>
      </c>
    </row>
    <row r="511" spans="8:8" x14ac:dyDescent="0.3">
      <c r="H511" t="s">
        <v>525</v>
      </c>
    </row>
    <row r="512" spans="8:8" x14ac:dyDescent="0.3">
      <c r="H512" t="s">
        <v>574</v>
      </c>
    </row>
    <row r="513" spans="8:8" x14ac:dyDescent="0.3">
      <c r="H513" t="s">
        <v>416</v>
      </c>
    </row>
    <row r="514" spans="8:8" x14ac:dyDescent="0.3">
      <c r="H514" t="s">
        <v>320</v>
      </c>
    </row>
    <row r="515" spans="8:8" x14ac:dyDescent="0.3">
      <c r="H515" t="s">
        <v>540</v>
      </c>
    </row>
    <row r="516" spans="8:8" x14ac:dyDescent="0.3">
      <c r="H516" t="s">
        <v>144</v>
      </c>
    </row>
    <row r="517" spans="8:8" x14ac:dyDescent="0.3">
      <c r="H517" t="s">
        <v>198</v>
      </c>
    </row>
    <row r="518" spans="8:8" x14ac:dyDescent="0.3">
      <c r="H518" t="s">
        <v>417</v>
      </c>
    </row>
    <row r="519" spans="8:8" x14ac:dyDescent="0.3">
      <c r="H519" t="s">
        <v>251</v>
      </c>
    </row>
    <row r="520" spans="8:8" x14ac:dyDescent="0.3">
      <c r="H520" t="s">
        <v>299</v>
      </c>
    </row>
    <row r="521" spans="8:8" x14ac:dyDescent="0.3">
      <c r="H521" t="s">
        <v>418</v>
      </c>
    </row>
    <row r="522" spans="8:8" x14ac:dyDescent="0.3">
      <c r="H522" t="s">
        <v>92</v>
      </c>
    </row>
    <row r="523" spans="8:8" x14ac:dyDescent="0.3">
      <c r="H523" t="s">
        <v>584</v>
      </c>
    </row>
    <row r="524" spans="8:8" x14ac:dyDescent="0.3">
      <c r="H524" t="s">
        <v>145</v>
      </c>
    </row>
    <row r="525" spans="8:8" x14ac:dyDescent="0.3">
      <c r="H525" t="s">
        <v>93</v>
      </c>
    </row>
    <row r="526" spans="8:8" x14ac:dyDescent="0.3">
      <c r="H526" t="s">
        <v>94</v>
      </c>
    </row>
    <row r="527" spans="8:8" x14ac:dyDescent="0.3">
      <c r="H527" t="s">
        <v>419</v>
      </c>
    </row>
    <row r="528" spans="8:8" x14ac:dyDescent="0.3">
      <c r="H528" t="s">
        <v>252</v>
      </c>
    </row>
    <row r="529" spans="8:8" x14ac:dyDescent="0.3">
      <c r="H529" t="s">
        <v>300</v>
      </c>
    </row>
    <row r="530" spans="8:8" x14ac:dyDescent="0.3">
      <c r="H530" t="s">
        <v>586</v>
      </c>
    </row>
    <row r="531" spans="8:8" x14ac:dyDescent="0.3">
      <c r="H531" t="s">
        <v>596</v>
      </c>
    </row>
    <row r="532" spans="8:8" x14ac:dyDescent="0.3">
      <c r="H532" t="s">
        <v>585</v>
      </c>
    </row>
    <row r="533" spans="8:8" x14ac:dyDescent="0.3">
      <c r="H533" t="s">
        <v>253</v>
      </c>
    </row>
    <row r="534" spans="8:8" x14ac:dyDescent="0.3">
      <c r="H534" t="s">
        <v>147</v>
      </c>
    </row>
    <row r="535" spans="8:8" x14ac:dyDescent="0.3">
      <c r="H535" t="s">
        <v>384</v>
      </c>
    </row>
    <row r="536" spans="8:8" x14ac:dyDescent="0.3">
      <c r="H536" t="s">
        <v>420</v>
      </c>
    </row>
    <row r="537" spans="8:8" x14ac:dyDescent="0.3">
      <c r="H537" t="s">
        <v>199</v>
      </c>
    </row>
    <row r="538" spans="8:8" x14ac:dyDescent="0.3">
      <c r="H538" t="s">
        <v>321</v>
      </c>
    </row>
    <row r="539" spans="8:8" x14ac:dyDescent="0.3">
      <c r="H539" t="s">
        <v>146</v>
      </c>
    </row>
    <row r="540" spans="8:8" x14ac:dyDescent="0.3">
      <c r="H540" t="s">
        <v>165</v>
      </c>
    </row>
    <row r="541" spans="8:8" x14ac:dyDescent="0.3">
      <c r="H541" t="s">
        <v>526</v>
      </c>
    </row>
    <row r="542" spans="8:8" x14ac:dyDescent="0.3">
      <c r="H542" t="s">
        <v>95</v>
      </c>
    </row>
    <row r="543" spans="8:8" x14ac:dyDescent="0.3">
      <c r="H543" t="s">
        <v>421</v>
      </c>
    </row>
    <row r="544" spans="8:8" x14ac:dyDescent="0.3">
      <c r="H544" t="s">
        <v>254</v>
      </c>
    </row>
    <row r="545" spans="8:8" x14ac:dyDescent="0.3">
      <c r="H545" t="s">
        <v>361</v>
      </c>
    </row>
  </sheetData>
  <sheetProtection algorithmName="SHA-256" hashValue="M4xfKbXtNxNXXwChCp9fqj1c/DoRub6xcSLtz90uevk=" saltValue="dXCH8SOQ0nk/RJQDyJgSzw==" spinCount="100000" sheet="1" objects="1" scenarios="1" selectLockedCells="1" selectUnlockedCells="1"/>
  <sortState xmlns:xlrd2="http://schemas.microsoft.com/office/spreadsheetml/2017/richdata2" ref="H2:H545">
    <sortCondition ref="H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9F3FB3C283E6479AB48EA3D2D86DB3" ma:contentTypeVersion="13" ma:contentTypeDescription="Create a new document." ma:contentTypeScope="" ma:versionID="24e0ef66776510c1461da497ee29adc8">
  <xsd:schema xmlns:xsd="http://www.w3.org/2001/XMLSchema" xmlns:xs="http://www.w3.org/2001/XMLSchema" xmlns:p="http://schemas.microsoft.com/office/2006/metadata/properties" xmlns:ns2="87b06bb7-b911-41f0-8a0e-984ff3ae348c" xmlns:ns3="06a6094d-1824-400a-bf2c-7a5fc2f98f40" targetNamespace="http://schemas.microsoft.com/office/2006/metadata/properties" ma:root="true" ma:fieldsID="7d8122effe014a9d414d5672f06bac03" ns2:_="" ns3:_="">
    <xsd:import namespace="87b06bb7-b911-41f0-8a0e-984ff3ae348c"/>
    <xsd:import namespace="06a6094d-1824-400a-bf2c-7a5fc2f98f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06bb7-b911-41f0-8a0e-984ff3ae3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a6094d-1824-400a-bf2c-7a5fc2f98f4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97AB5A-1FEC-43EF-B993-2634E2CAD221}">
  <ds:schemaRefs>
    <ds:schemaRef ds:uri="http://schemas.microsoft.com/sharepoint/v3/contenttype/forms"/>
  </ds:schemaRefs>
</ds:datastoreItem>
</file>

<file path=customXml/itemProps2.xml><?xml version="1.0" encoding="utf-8"?>
<ds:datastoreItem xmlns:ds="http://schemas.openxmlformats.org/officeDocument/2006/customXml" ds:itemID="{B7BE8897-D8D2-43DB-BF9F-B1AEF656C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06bb7-b911-41f0-8a0e-984ff3ae348c"/>
    <ds:schemaRef ds:uri="06a6094d-1824-400a-bf2c-7a5fc2f98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73219A-52EE-4217-B5B7-C7CCE1A20DCC}">
  <ds:schemaRefs>
    <ds:schemaRef ds:uri="http://purl.org/dc/terms/"/>
    <ds:schemaRef ds:uri="http://schemas.openxmlformats.org/package/2006/metadata/core-properties"/>
    <ds:schemaRef ds:uri="http://purl.org/dc/dcmitype/"/>
    <ds:schemaRef ds:uri="http://schemas.microsoft.com/office/infopath/2007/PartnerControls"/>
    <ds:schemaRef ds:uri="87b06bb7-b911-41f0-8a0e-984ff3ae348c"/>
    <ds:schemaRef ds:uri="http://schemas.microsoft.com/office/2006/documentManagement/types"/>
    <ds:schemaRef ds:uri="http://purl.org/dc/elements/1.1/"/>
    <ds:schemaRef ds:uri="http://schemas.microsoft.com/office/2006/metadata/properties"/>
    <ds:schemaRef ds:uri="06a6094d-1824-400a-bf2c-7a5fc2f98f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Overview</vt:lpstr>
      <vt:lpstr>PHN PPE distribution form</vt:lpstr>
      <vt:lpstr>NMS PPE request form</vt:lpstr>
      <vt:lpstr>PHN list</vt:lpstr>
      <vt:lpstr>'NMS PPE request form'!Print_Area</vt:lpstr>
      <vt:lpstr>'PHN PPE distribution form'!Print_Area</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Sawkins, Rebekah</dc:creator>
  <cp:lastModifiedBy>ALLAKI, Piroska</cp:lastModifiedBy>
  <dcterms:created xsi:type="dcterms:W3CDTF">2020-04-01T06:12:27Z</dcterms:created>
  <dcterms:modified xsi:type="dcterms:W3CDTF">2021-12-14T22:19:09Z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0x010100A09F3FB3C283E6479AB48EA3D2D86DB3</vt:lpwstr>
  </property>
</Properties>
</file>